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7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8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9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1.1\共有\16.事業関係\04.健康診断\令和8年度\開催通知\"/>
    </mc:Choice>
  </mc:AlternateContent>
  <xr:revisionPtr revIDLastSave="0" documentId="13_ncr:1_{CEC1D8AE-4C0F-4EF7-90C2-469FDC059349}" xr6:coauthVersionLast="47" xr6:coauthVersionMax="47" xr10:uidLastSave="{00000000-0000-0000-0000-000000000000}"/>
  <bookViews>
    <workbookView xWindow="-120" yWindow="-120" windowWidth="29040" windowHeight="15720" firstSheet="2" activeTab="2" xr2:uid="{D7EA772F-324C-420D-A480-6982841C67D3}"/>
  </bookViews>
  <sheets>
    <sheet name="calculate" sheetId="29" state="hidden" r:id="rId1"/>
    <sheet name="copy" sheetId="38" state="hidden" r:id="rId2"/>
    <sheet name="記載例" sheetId="20" r:id="rId3"/>
    <sheet name="1-5人" sheetId="2" r:id="rId4"/>
    <sheet name="6-10人" sheetId="39" r:id="rId5"/>
    <sheet name="11-15人" sheetId="40" r:id="rId6"/>
    <sheet name="16-20人" sheetId="41" r:id="rId7"/>
    <sheet name="21-25人" sheetId="42" r:id="rId8"/>
    <sheet name="26-30人" sheetId="43" r:id="rId9"/>
    <sheet name="31-35人" sheetId="44" r:id="rId10"/>
    <sheet name="36-40人" sheetId="45" r:id="rId11"/>
  </sheets>
  <definedNames>
    <definedName name="_xlnm.Print_Area" localSheetId="5">'11-15人'!$A$1:$V$30</definedName>
    <definedName name="_xlnm.Print_Area" localSheetId="3">'1-5人'!$A$1:$V$30</definedName>
    <definedName name="_xlnm.Print_Area" localSheetId="6">'16-20人'!$A$1:$V$30</definedName>
    <definedName name="_xlnm.Print_Area" localSheetId="7">'21-25人'!$A$1:$V$30</definedName>
    <definedName name="_xlnm.Print_Area" localSheetId="8">'26-30人'!$A$1:$V$30</definedName>
    <definedName name="_xlnm.Print_Area" localSheetId="9">'31-35人'!$A$1:$V$30</definedName>
    <definedName name="_xlnm.Print_Area" localSheetId="10">'36-40人'!$A$1:$V$30</definedName>
    <definedName name="_xlnm.Print_Area" localSheetId="4">'6-10人'!$A$1:$V$30</definedName>
    <definedName name="_xlnm.Print_Area" localSheetId="2">記載例!$A$1:$V$30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" i="2" l="1"/>
  <c r="U1" i="2"/>
  <c r="V1" i="2"/>
  <c r="R1" i="40"/>
  <c r="R1" i="41"/>
  <c r="R1" i="42"/>
  <c r="R1" i="43"/>
  <c r="R1" i="44"/>
  <c r="R1" i="45"/>
  <c r="R1" i="39"/>
  <c r="U1" i="39"/>
  <c r="Z8" i="40"/>
  <c r="Z7" i="40"/>
  <c r="Z6" i="40"/>
  <c r="Z5" i="40"/>
  <c r="Z4" i="40"/>
  <c r="Z3" i="40"/>
  <c r="Z2" i="40"/>
  <c r="Z1" i="40"/>
  <c r="Z8" i="41"/>
  <c r="Z7" i="41"/>
  <c r="Z6" i="41"/>
  <c r="Z5" i="41"/>
  <c r="Z4" i="41"/>
  <c r="Z3" i="41"/>
  <c r="Z2" i="41"/>
  <c r="Z1" i="41"/>
  <c r="Z8" i="42"/>
  <c r="Z7" i="42"/>
  <c r="Z6" i="42"/>
  <c r="Z5" i="42"/>
  <c r="Z4" i="42"/>
  <c r="Z3" i="42"/>
  <c r="Z2" i="42"/>
  <c r="Z1" i="42"/>
  <c r="Z8" i="43"/>
  <c r="Z7" i="43"/>
  <c r="Z6" i="43"/>
  <c r="Z5" i="43"/>
  <c r="Z4" i="43"/>
  <c r="Z3" i="43"/>
  <c r="Z2" i="43"/>
  <c r="Z1" i="43"/>
  <c r="Z8" i="44"/>
  <c r="Z7" i="44"/>
  <c r="Z6" i="44"/>
  <c r="Z5" i="44"/>
  <c r="Z4" i="44"/>
  <c r="Z3" i="44"/>
  <c r="Z2" i="44"/>
  <c r="Z1" i="44"/>
  <c r="Z8" i="45"/>
  <c r="Z7" i="45"/>
  <c r="Z6" i="45"/>
  <c r="Z5" i="45"/>
  <c r="Z4" i="45"/>
  <c r="Z3" i="45"/>
  <c r="Z2" i="45"/>
  <c r="Z1" i="45"/>
  <c r="Z8" i="39"/>
  <c r="Z7" i="39"/>
  <c r="Z6" i="39"/>
  <c r="Z5" i="39"/>
  <c r="Z4" i="39"/>
  <c r="Z3" i="39"/>
  <c r="Z2" i="39"/>
  <c r="Z1" i="39"/>
  <c r="Z1" i="2"/>
  <c r="Z2" i="2"/>
  <c r="Z3" i="2"/>
  <c r="Z4" i="2"/>
  <c r="Z5" i="2"/>
  <c r="Z6" i="2"/>
  <c r="Z7" i="2"/>
  <c r="Z8" i="2"/>
  <c r="U1" i="41" l="1"/>
  <c r="U1" i="45"/>
  <c r="U1" i="40"/>
  <c r="U1" i="43"/>
  <c r="AA1" i="2"/>
  <c r="U1" i="42"/>
  <c r="Z9" i="44"/>
  <c r="Z9" i="41"/>
  <c r="U1" i="44"/>
  <c r="Z9" i="39"/>
  <c r="Z9" i="43"/>
  <c r="Z9" i="42"/>
  <c r="Z9" i="40"/>
  <c r="Z9" i="2"/>
  <c r="V1" i="44" s="1"/>
  <c r="Z9" i="45"/>
  <c r="V1" i="42" l="1"/>
  <c r="V1" i="39"/>
  <c r="V1" i="45"/>
  <c r="V1" i="43"/>
  <c r="V1" i="41"/>
  <c r="V1" i="40"/>
  <c r="Q31" i="2" l="1"/>
  <c r="C13" i="29" s="1"/>
  <c r="N31" i="2"/>
  <c r="C10" i="29" s="1"/>
  <c r="D10" i="29" s="1"/>
  <c r="L31" i="2"/>
  <c r="K31" i="2"/>
  <c r="D3" i="38"/>
  <c r="D4" i="38"/>
  <c r="D5" i="38"/>
  <c r="D6" i="38"/>
  <c r="D7" i="38"/>
  <c r="D8" i="38"/>
  <c r="D9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35" i="38"/>
  <c r="D36" i="38"/>
  <c r="D37" i="38"/>
  <c r="D38" i="38"/>
  <c r="D39" i="38"/>
  <c r="D40" i="38"/>
  <c r="D41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1" i="38"/>
  <c r="Z41" i="38"/>
  <c r="Y41" i="38"/>
  <c r="X41" i="38"/>
  <c r="W41" i="38"/>
  <c r="V41" i="38"/>
  <c r="U41" i="38"/>
  <c r="T41" i="38"/>
  <c r="S41" i="38"/>
  <c r="R41" i="38"/>
  <c r="Q41" i="38"/>
  <c r="M41" i="38"/>
  <c r="L41" i="38"/>
  <c r="K41" i="38"/>
  <c r="J41" i="38"/>
  <c r="I41" i="38"/>
  <c r="G41" i="38"/>
  <c r="F41" i="38"/>
  <c r="E41" i="38"/>
  <c r="Z40" i="38"/>
  <c r="Y40" i="38"/>
  <c r="X40" i="38"/>
  <c r="W40" i="38"/>
  <c r="V40" i="38"/>
  <c r="U40" i="38"/>
  <c r="T40" i="38"/>
  <c r="S40" i="38"/>
  <c r="R40" i="38"/>
  <c r="Q40" i="38"/>
  <c r="M40" i="38"/>
  <c r="L40" i="38"/>
  <c r="K40" i="38"/>
  <c r="J40" i="38"/>
  <c r="I40" i="38"/>
  <c r="G40" i="38"/>
  <c r="F40" i="38"/>
  <c r="E40" i="38"/>
  <c r="Z39" i="38"/>
  <c r="Y39" i="38"/>
  <c r="X39" i="38"/>
  <c r="W39" i="38"/>
  <c r="V39" i="38"/>
  <c r="U39" i="38"/>
  <c r="T39" i="38"/>
  <c r="S39" i="38"/>
  <c r="R39" i="38"/>
  <c r="Q39" i="38"/>
  <c r="M39" i="38"/>
  <c r="L39" i="38"/>
  <c r="K39" i="38"/>
  <c r="J39" i="38"/>
  <c r="I39" i="38"/>
  <c r="G39" i="38"/>
  <c r="F39" i="38"/>
  <c r="E39" i="38"/>
  <c r="Z38" i="38"/>
  <c r="Y38" i="38"/>
  <c r="X38" i="38"/>
  <c r="W38" i="38"/>
  <c r="V38" i="38"/>
  <c r="U38" i="38"/>
  <c r="T38" i="38"/>
  <c r="S38" i="38"/>
  <c r="R38" i="38"/>
  <c r="Q38" i="38"/>
  <c r="M38" i="38"/>
  <c r="L38" i="38"/>
  <c r="K38" i="38"/>
  <c r="J38" i="38"/>
  <c r="I38" i="38"/>
  <c r="G38" i="38"/>
  <c r="F38" i="38"/>
  <c r="E38" i="38"/>
  <c r="Z37" i="38"/>
  <c r="Y37" i="38"/>
  <c r="X37" i="38"/>
  <c r="W37" i="38"/>
  <c r="V37" i="38"/>
  <c r="U37" i="38"/>
  <c r="T37" i="38"/>
  <c r="S37" i="38"/>
  <c r="R37" i="38"/>
  <c r="Q37" i="38"/>
  <c r="M37" i="38"/>
  <c r="L37" i="38"/>
  <c r="K37" i="38"/>
  <c r="J37" i="38"/>
  <c r="I37" i="38"/>
  <c r="G37" i="38"/>
  <c r="F37" i="38"/>
  <c r="E37" i="38"/>
  <c r="Z36" i="38"/>
  <c r="Y36" i="38"/>
  <c r="X36" i="38"/>
  <c r="W36" i="38"/>
  <c r="V36" i="38"/>
  <c r="U36" i="38"/>
  <c r="T36" i="38"/>
  <c r="S36" i="38"/>
  <c r="R36" i="38"/>
  <c r="Q36" i="38"/>
  <c r="M36" i="38"/>
  <c r="L36" i="38"/>
  <c r="K36" i="38"/>
  <c r="J36" i="38"/>
  <c r="I36" i="38"/>
  <c r="G36" i="38"/>
  <c r="F36" i="38"/>
  <c r="E36" i="38"/>
  <c r="Z35" i="38"/>
  <c r="Y35" i="38"/>
  <c r="X35" i="38"/>
  <c r="W35" i="38"/>
  <c r="V35" i="38"/>
  <c r="U35" i="38"/>
  <c r="T35" i="38"/>
  <c r="S35" i="38"/>
  <c r="R35" i="38"/>
  <c r="Q35" i="38"/>
  <c r="M35" i="38"/>
  <c r="L35" i="38"/>
  <c r="K35" i="38"/>
  <c r="J35" i="38"/>
  <c r="I35" i="38"/>
  <c r="G35" i="38"/>
  <c r="F35" i="38"/>
  <c r="E35" i="38"/>
  <c r="Z34" i="38"/>
  <c r="Y34" i="38"/>
  <c r="X34" i="38"/>
  <c r="W34" i="38"/>
  <c r="V34" i="38"/>
  <c r="U34" i="38"/>
  <c r="T34" i="38"/>
  <c r="S34" i="38"/>
  <c r="R34" i="38"/>
  <c r="Q34" i="38"/>
  <c r="M34" i="38"/>
  <c r="L34" i="38"/>
  <c r="K34" i="38"/>
  <c r="J34" i="38"/>
  <c r="I34" i="38"/>
  <c r="G34" i="38"/>
  <c r="F34" i="38"/>
  <c r="E34" i="38"/>
  <c r="Z33" i="38"/>
  <c r="Y33" i="38"/>
  <c r="X33" i="38"/>
  <c r="W33" i="38"/>
  <c r="V33" i="38"/>
  <c r="U33" i="38"/>
  <c r="T33" i="38"/>
  <c r="S33" i="38"/>
  <c r="R33" i="38"/>
  <c r="Q33" i="38"/>
  <c r="M33" i="38"/>
  <c r="L33" i="38"/>
  <c r="K33" i="38"/>
  <c r="J33" i="38"/>
  <c r="I33" i="38"/>
  <c r="G33" i="38"/>
  <c r="F33" i="38"/>
  <c r="E33" i="38"/>
  <c r="Z32" i="38"/>
  <c r="Y32" i="38"/>
  <c r="X32" i="38"/>
  <c r="W32" i="38"/>
  <c r="V32" i="38"/>
  <c r="U32" i="38"/>
  <c r="T32" i="38"/>
  <c r="S32" i="38"/>
  <c r="R32" i="38"/>
  <c r="Q32" i="38"/>
  <c r="M32" i="38"/>
  <c r="L32" i="38"/>
  <c r="K32" i="38"/>
  <c r="J32" i="38"/>
  <c r="I32" i="38"/>
  <c r="G32" i="38"/>
  <c r="F32" i="38"/>
  <c r="E32" i="38"/>
  <c r="Z31" i="38"/>
  <c r="Y31" i="38"/>
  <c r="X31" i="38"/>
  <c r="W31" i="38"/>
  <c r="V31" i="38"/>
  <c r="U31" i="38"/>
  <c r="T31" i="38"/>
  <c r="S31" i="38"/>
  <c r="R31" i="38"/>
  <c r="Q31" i="38"/>
  <c r="M31" i="38"/>
  <c r="L31" i="38"/>
  <c r="K31" i="38"/>
  <c r="J31" i="38"/>
  <c r="I31" i="38"/>
  <c r="G31" i="38"/>
  <c r="F31" i="38"/>
  <c r="E31" i="38"/>
  <c r="Z30" i="38"/>
  <c r="Y30" i="38"/>
  <c r="X30" i="38"/>
  <c r="W30" i="38"/>
  <c r="V30" i="38"/>
  <c r="U30" i="38"/>
  <c r="T30" i="38"/>
  <c r="S30" i="38"/>
  <c r="R30" i="38"/>
  <c r="Q30" i="38"/>
  <c r="M30" i="38"/>
  <c r="L30" i="38"/>
  <c r="K30" i="38"/>
  <c r="J30" i="38"/>
  <c r="I30" i="38"/>
  <c r="G30" i="38"/>
  <c r="F30" i="38"/>
  <c r="E30" i="38"/>
  <c r="Z29" i="38"/>
  <c r="Y29" i="38"/>
  <c r="X29" i="38"/>
  <c r="W29" i="38"/>
  <c r="V29" i="38"/>
  <c r="U29" i="38"/>
  <c r="T29" i="38"/>
  <c r="S29" i="38"/>
  <c r="R29" i="38"/>
  <c r="Q29" i="38"/>
  <c r="M29" i="38"/>
  <c r="L29" i="38"/>
  <c r="K29" i="38"/>
  <c r="J29" i="38"/>
  <c r="I29" i="38"/>
  <c r="G29" i="38"/>
  <c r="F29" i="38"/>
  <c r="E29" i="38"/>
  <c r="Z28" i="38"/>
  <c r="Y28" i="38"/>
  <c r="X28" i="38"/>
  <c r="W28" i="38"/>
  <c r="V28" i="38"/>
  <c r="U28" i="38"/>
  <c r="T28" i="38"/>
  <c r="S28" i="38"/>
  <c r="R28" i="38"/>
  <c r="Q28" i="38"/>
  <c r="M28" i="38"/>
  <c r="L28" i="38"/>
  <c r="K28" i="38"/>
  <c r="J28" i="38"/>
  <c r="I28" i="38"/>
  <c r="G28" i="38"/>
  <c r="F28" i="38"/>
  <c r="E28" i="38"/>
  <c r="Z27" i="38"/>
  <c r="Y27" i="38"/>
  <c r="X27" i="38"/>
  <c r="W27" i="38"/>
  <c r="V27" i="38"/>
  <c r="U27" i="38"/>
  <c r="T27" i="38"/>
  <c r="S27" i="38"/>
  <c r="R27" i="38"/>
  <c r="Q27" i="38"/>
  <c r="M27" i="38"/>
  <c r="L27" i="38"/>
  <c r="K27" i="38"/>
  <c r="J27" i="38"/>
  <c r="I27" i="38"/>
  <c r="G27" i="38"/>
  <c r="F27" i="38"/>
  <c r="E27" i="38"/>
  <c r="Z26" i="38"/>
  <c r="Y26" i="38"/>
  <c r="X26" i="38"/>
  <c r="W26" i="38"/>
  <c r="V26" i="38"/>
  <c r="U26" i="38"/>
  <c r="T26" i="38"/>
  <c r="S26" i="38"/>
  <c r="R26" i="38"/>
  <c r="Q26" i="38"/>
  <c r="M26" i="38"/>
  <c r="L26" i="38"/>
  <c r="K26" i="38"/>
  <c r="J26" i="38"/>
  <c r="I26" i="38"/>
  <c r="G26" i="38"/>
  <c r="F26" i="38"/>
  <c r="E26" i="38"/>
  <c r="Z25" i="38"/>
  <c r="Y25" i="38"/>
  <c r="X25" i="38"/>
  <c r="W25" i="38"/>
  <c r="V25" i="38"/>
  <c r="U25" i="38"/>
  <c r="T25" i="38"/>
  <c r="S25" i="38"/>
  <c r="R25" i="38"/>
  <c r="Q25" i="38"/>
  <c r="M25" i="38"/>
  <c r="L25" i="38"/>
  <c r="K25" i="38"/>
  <c r="J25" i="38"/>
  <c r="I25" i="38"/>
  <c r="G25" i="38"/>
  <c r="F25" i="38"/>
  <c r="E25" i="38"/>
  <c r="Z24" i="38"/>
  <c r="Y24" i="38"/>
  <c r="X24" i="38"/>
  <c r="W24" i="38"/>
  <c r="V24" i="38"/>
  <c r="U24" i="38"/>
  <c r="T24" i="38"/>
  <c r="S24" i="38"/>
  <c r="R24" i="38"/>
  <c r="Q24" i="38"/>
  <c r="M24" i="38"/>
  <c r="L24" i="38"/>
  <c r="K24" i="38"/>
  <c r="J24" i="38"/>
  <c r="I24" i="38"/>
  <c r="G24" i="38"/>
  <c r="F24" i="38"/>
  <c r="E24" i="38"/>
  <c r="Z23" i="38"/>
  <c r="Y23" i="38"/>
  <c r="X23" i="38"/>
  <c r="W23" i="38"/>
  <c r="V23" i="38"/>
  <c r="U23" i="38"/>
  <c r="T23" i="38"/>
  <c r="S23" i="38"/>
  <c r="R23" i="38"/>
  <c r="Q23" i="38"/>
  <c r="M23" i="38"/>
  <c r="L23" i="38"/>
  <c r="K23" i="38"/>
  <c r="J23" i="38"/>
  <c r="I23" i="38"/>
  <c r="G23" i="38"/>
  <c r="F23" i="38"/>
  <c r="E23" i="38"/>
  <c r="Z22" i="38"/>
  <c r="Y22" i="38"/>
  <c r="X22" i="38"/>
  <c r="W22" i="38"/>
  <c r="V22" i="38"/>
  <c r="U22" i="38"/>
  <c r="T22" i="38"/>
  <c r="S22" i="38"/>
  <c r="R22" i="38"/>
  <c r="Q22" i="38"/>
  <c r="M22" i="38"/>
  <c r="L22" i="38"/>
  <c r="K22" i="38"/>
  <c r="J22" i="38"/>
  <c r="I22" i="38"/>
  <c r="G22" i="38"/>
  <c r="F22" i="38"/>
  <c r="E22" i="38"/>
  <c r="Z21" i="38"/>
  <c r="Y21" i="38"/>
  <c r="X21" i="38"/>
  <c r="W21" i="38"/>
  <c r="V21" i="38"/>
  <c r="U21" i="38"/>
  <c r="T21" i="38"/>
  <c r="S21" i="38"/>
  <c r="R21" i="38"/>
  <c r="Q21" i="38"/>
  <c r="M21" i="38"/>
  <c r="L21" i="38"/>
  <c r="K21" i="38"/>
  <c r="J21" i="38"/>
  <c r="I21" i="38"/>
  <c r="G21" i="38"/>
  <c r="F21" i="38"/>
  <c r="E21" i="38"/>
  <c r="Z20" i="38"/>
  <c r="Y20" i="38"/>
  <c r="X20" i="38"/>
  <c r="W20" i="38"/>
  <c r="V20" i="38"/>
  <c r="U20" i="38"/>
  <c r="T20" i="38"/>
  <c r="S20" i="38"/>
  <c r="R20" i="38"/>
  <c r="Q20" i="38"/>
  <c r="M20" i="38"/>
  <c r="L20" i="38"/>
  <c r="K20" i="38"/>
  <c r="J20" i="38"/>
  <c r="I20" i="38"/>
  <c r="G20" i="38"/>
  <c r="F20" i="38"/>
  <c r="E20" i="38"/>
  <c r="Z19" i="38"/>
  <c r="Y19" i="38"/>
  <c r="X19" i="38"/>
  <c r="W19" i="38"/>
  <c r="V19" i="38"/>
  <c r="U19" i="38"/>
  <c r="T19" i="38"/>
  <c r="S19" i="38"/>
  <c r="R19" i="38"/>
  <c r="Q19" i="38"/>
  <c r="M19" i="38"/>
  <c r="L19" i="38"/>
  <c r="K19" i="38"/>
  <c r="J19" i="38"/>
  <c r="I19" i="38"/>
  <c r="G19" i="38"/>
  <c r="F19" i="38"/>
  <c r="E19" i="38"/>
  <c r="Z18" i="38"/>
  <c r="Y18" i="38"/>
  <c r="X18" i="38"/>
  <c r="W18" i="38"/>
  <c r="V18" i="38"/>
  <c r="U18" i="38"/>
  <c r="T18" i="38"/>
  <c r="S18" i="38"/>
  <c r="R18" i="38"/>
  <c r="Q18" i="38"/>
  <c r="M18" i="38"/>
  <c r="L18" i="38"/>
  <c r="K18" i="38"/>
  <c r="J18" i="38"/>
  <c r="I18" i="38"/>
  <c r="G18" i="38"/>
  <c r="F18" i="38"/>
  <c r="E18" i="38"/>
  <c r="Z17" i="38"/>
  <c r="Y17" i="38"/>
  <c r="X17" i="38"/>
  <c r="W17" i="38"/>
  <c r="V17" i="38"/>
  <c r="U17" i="38"/>
  <c r="T17" i="38"/>
  <c r="S17" i="38"/>
  <c r="R17" i="38"/>
  <c r="Q17" i="38"/>
  <c r="M17" i="38"/>
  <c r="L17" i="38"/>
  <c r="K17" i="38"/>
  <c r="J17" i="38"/>
  <c r="I17" i="38"/>
  <c r="G17" i="38"/>
  <c r="F17" i="38"/>
  <c r="E17" i="38"/>
  <c r="Z16" i="38"/>
  <c r="Y16" i="38"/>
  <c r="X16" i="38"/>
  <c r="W16" i="38"/>
  <c r="V16" i="38"/>
  <c r="U16" i="38"/>
  <c r="T16" i="38"/>
  <c r="S16" i="38"/>
  <c r="R16" i="38"/>
  <c r="Q16" i="38"/>
  <c r="M16" i="38"/>
  <c r="L16" i="38"/>
  <c r="K16" i="38"/>
  <c r="J16" i="38"/>
  <c r="I16" i="38"/>
  <c r="G16" i="38"/>
  <c r="F16" i="38"/>
  <c r="E16" i="38"/>
  <c r="Z15" i="38"/>
  <c r="Y15" i="38"/>
  <c r="X15" i="38"/>
  <c r="W15" i="38"/>
  <c r="V15" i="38"/>
  <c r="U15" i="38"/>
  <c r="T15" i="38"/>
  <c r="S15" i="38"/>
  <c r="R15" i="38"/>
  <c r="Q15" i="38"/>
  <c r="M15" i="38"/>
  <c r="L15" i="38"/>
  <c r="K15" i="38"/>
  <c r="J15" i="38"/>
  <c r="I15" i="38"/>
  <c r="G15" i="38"/>
  <c r="F15" i="38"/>
  <c r="E15" i="38"/>
  <c r="Z14" i="38"/>
  <c r="Y14" i="38"/>
  <c r="X14" i="38"/>
  <c r="W14" i="38"/>
  <c r="V14" i="38"/>
  <c r="U14" i="38"/>
  <c r="T14" i="38"/>
  <c r="S14" i="38"/>
  <c r="R14" i="38"/>
  <c r="Q14" i="38"/>
  <c r="M14" i="38"/>
  <c r="L14" i="38"/>
  <c r="K14" i="38"/>
  <c r="J14" i="38"/>
  <c r="I14" i="38"/>
  <c r="G14" i="38"/>
  <c r="F14" i="38"/>
  <c r="E14" i="38"/>
  <c r="Z13" i="38"/>
  <c r="Y13" i="38"/>
  <c r="X13" i="38"/>
  <c r="W13" i="38"/>
  <c r="V13" i="38"/>
  <c r="U13" i="38"/>
  <c r="T13" i="38"/>
  <c r="S13" i="38"/>
  <c r="R13" i="38"/>
  <c r="Q13" i="38"/>
  <c r="M13" i="38"/>
  <c r="L13" i="38"/>
  <c r="K13" i="38"/>
  <c r="J13" i="38"/>
  <c r="I13" i="38"/>
  <c r="G13" i="38"/>
  <c r="F13" i="38"/>
  <c r="E13" i="38"/>
  <c r="Z12" i="38"/>
  <c r="Y12" i="38"/>
  <c r="X12" i="38"/>
  <c r="W12" i="38"/>
  <c r="V12" i="38"/>
  <c r="U12" i="38"/>
  <c r="T12" i="38"/>
  <c r="S12" i="38"/>
  <c r="R12" i="38"/>
  <c r="Q12" i="38"/>
  <c r="M12" i="38"/>
  <c r="L12" i="38"/>
  <c r="K12" i="38"/>
  <c r="J12" i="38"/>
  <c r="I12" i="38"/>
  <c r="G12" i="38"/>
  <c r="F12" i="38"/>
  <c r="E12" i="38"/>
  <c r="Z11" i="38"/>
  <c r="Y11" i="38"/>
  <c r="X11" i="38"/>
  <c r="W11" i="38"/>
  <c r="V11" i="38"/>
  <c r="U11" i="38"/>
  <c r="T11" i="38"/>
  <c r="S11" i="38"/>
  <c r="R11" i="38"/>
  <c r="Q11" i="38"/>
  <c r="M11" i="38"/>
  <c r="L11" i="38"/>
  <c r="K11" i="38"/>
  <c r="J11" i="38"/>
  <c r="I11" i="38"/>
  <c r="G11" i="38"/>
  <c r="F11" i="38"/>
  <c r="E11" i="38"/>
  <c r="Z10" i="38"/>
  <c r="Y10" i="38"/>
  <c r="X10" i="38"/>
  <c r="W10" i="38"/>
  <c r="V10" i="38"/>
  <c r="U10" i="38"/>
  <c r="T10" i="38"/>
  <c r="S10" i="38"/>
  <c r="R10" i="38"/>
  <c r="Q10" i="38"/>
  <c r="M10" i="38"/>
  <c r="L10" i="38"/>
  <c r="K10" i="38"/>
  <c r="J10" i="38"/>
  <c r="I10" i="38"/>
  <c r="G10" i="38"/>
  <c r="F10" i="38"/>
  <c r="E10" i="38"/>
  <c r="Z9" i="38"/>
  <c r="Y9" i="38"/>
  <c r="X9" i="38"/>
  <c r="W9" i="38"/>
  <c r="V9" i="38"/>
  <c r="U9" i="38"/>
  <c r="T9" i="38"/>
  <c r="S9" i="38"/>
  <c r="R9" i="38"/>
  <c r="Q9" i="38"/>
  <c r="M9" i="38"/>
  <c r="L9" i="38"/>
  <c r="K9" i="38"/>
  <c r="J9" i="38"/>
  <c r="I9" i="38"/>
  <c r="G9" i="38"/>
  <c r="F9" i="38"/>
  <c r="E9" i="38"/>
  <c r="Z8" i="38"/>
  <c r="Y8" i="38"/>
  <c r="X8" i="38"/>
  <c r="W8" i="38"/>
  <c r="V8" i="38"/>
  <c r="U8" i="38"/>
  <c r="T8" i="38"/>
  <c r="S8" i="38"/>
  <c r="R8" i="38"/>
  <c r="Q8" i="38"/>
  <c r="M8" i="38"/>
  <c r="L8" i="38"/>
  <c r="K8" i="38"/>
  <c r="J8" i="38"/>
  <c r="I8" i="38"/>
  <c r="G8" i="38"/>
  <c r="F8" i="38"/>
  <c r="E8" i="38"/>
  <c r="Z7" i="38"/>
  <c r="Y7" i="38"/>
  <c r="X7" i="38"/>
  <c r="W7" i="38"/>
  <c r="V7" i="38"/>
  <c r="U7" i="38"/>
  <c r="T7" i="38"/>
  <c r="S7" i="38"/>
  <c r="R7" i="38"/>
  <c r="Q7" i="38"/>
  <c r="M7" i="38"/>
  <c r="L7" i="38"/>
  <c r="K7" i="38"/>
  <c r="J7" i="38"/>
  <c r="I7" i="38"/>
  <c r="G7" i="38"/>
  <c r="F7" i="38"/>
  <c r="E7" i="38"/>
  <c r="R2" i="38"/>
  <c r="S2" i="38"/>
  <c r="T2" i="38"/>
  <c r="U2" i="38"/>
  <c r="V2" i="38"/>
  <c r="W2" i="38"/>
  <c r="X2" i="38"/>
  <c r="Y2" i="38"/>
  <c r="Z2" i="38"/>
  <c r="R3" i="38"/>
  <c r="S3" i="38"/>
  <c r="T3" i="38"/>
  <c r="U3" i="38"/>
  <c r="V3" i="38"/>
  <c r="W3" i="38"/>
  <c r="X3" i="38"/>
  <c r="Y3" i="38"/>
  <c r="Z3" i="38"/>
  <c r="R4" i="38"/>
  <c r="S4" i="38"/>
  <c r="T4" i="38"/>
  <c r="U4" i="38"/>
  <c r="V4" i="38"/>
  <c r="W4" i="38"/>
  <c r="X4" i="38"/>
  <c r="Y4" i="38"/>
  <c r="Z4" i="38"/>
  <c r="R5" i="38"/>
  <c r="S5" i="38"/>
  <c r="T5" i="38"/>
  <c r="U5" i="38"/>
  <c r="V5" i="38"/>
  <c r="W5" i="38"/>
  <c r="X5" i="38"/>
  <c r="Y5" i="38"/>
  <c r="Z5" i="38"/>
  <c r="R6" i="38"/>
  <c r="S6" i="38"/>
  <c r="T6" i="38"/>
  <c r="U6" i="38"/>
  <c r="V6" i="38"/>
  <c r="W6" i="38"/>
  <c r="X6" i="38"/>
  <c r="Y6" i="38"/>
  <c r="Z6" i="38"/>
  <c r="Q6" i="38"/>
  <c r="Q5" i="38"/>
  <c r="Q4" i="38"/>
  <c r="Q3" i="38"/>
  <c r="Q2" i="38"/>
  <c r="M6" i="38"/>
  <c r="M5" i="38"/>
  <c r="M4" i="38"/>
  <c r="M3" i="38"/>
  <c r="M2" i="38"/>
  <c r="L6" i="38"/>
  <c r="L5" i="38"/>
  <c r="L4" i="38"/>
  <c r="L3" i="38"/>
  <c r="L2" i="38"/>
  <c r="K6" i="38"/>
  <c r="K5" i="38"/>
  <c r="K4" i="38"/>
  <c r="K3" i="38"/>
  <c r="K2" i="38"/>
  <c r="J6" i="38"/>
  <c r="J5" i="38"/>
  <c r="J4" i="38"/>
  <c r="J3" i="38"/>
  <c r="J2" i="38"/>
  <c r="I6" i="38"/>
  <c r="I5" i="38"/>
  <c r="I4" i="38"/>
  <c r="I3" i="38"/>
  <c r="I2" i="38"/>
  <c r="G6" i="38"/>
  <c r="G5" i="38"/>
  <c r="G4" i="38"/>
  <c r="G3" i="38"/>
  <c r="G2" i="38"/>
  <c r="F6" i="38"/>
  <c r="F5" i="38"/>
  <c r="F4" i="38"/>
  <c r="F3" i="38"/>
  <c r="F2" i="38"/>
  <c r="E6" i="38"/>
  <c r="E5" i="38"/>
  <c r="E4" i="38"/>
  <c r="E2" i="38"/>
  <c r="E3" i="38"/>
  <c r="D2" i="38"/>
  <c r="H2" i="38"/>
  <c r="H3" i="38"/>
  <c r="H4" i="38"/>
  <c r="H5" i="38"/>
  <c r="H6" i="38"/>
  <c r="AB2" i="38"/>
  <c r="AD2" i="38"/>
  <c r="A17" i="20"/>
  <c r="A20" i="20" s="1"/>
  <c r="A23" i="20" s="1"/>
  <c r="A26" i="20" s="1"/>
  <c r="U31" i="45"/>
  <c r="T31" i="45"/>
  <c r="S31" i="45"/>
  <c r="R31" i="45"/>
  <c r="Q31" i="45"/>
  <c r="P31" i="45"/>
  <c r="O31" i="45"/>
  <c r="N31" i="45"/>
  <c r="M31" i="45"/>
  <c r="L31" i="45"/>
  <c r="K31" i="45"/>
  <c r="V31" i="45" s="1"/>
  <c r="J31" i="45"/>
  <c r="A20" i="45"/>
  <c r="A23" i="45" s="1"/>
  <c r="A26" i="45" s="1"/>
  <c r="A17" i="45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A17" i="44"/>
  <c r="A20" i="44" s="1"/>
  <c r="A23" i="44" s="1"/>
  <c r="A26" i="44" s="1"/>
  <c r="U31" i="43"/>
  <c r="T31" i="43"/>
  <c r="S31" i="43"/>
  <c r="R31" i="43"/>
  <c r="Q31" i="43"/>
  <c r="P31" i="43"/>
  <c r="O31" i="43"/>
  <c r="N31" i="43"/>
  <c r="M31" i="43"/>
  <c r="L31" i="43"/>
  <c r="K31" i="43"/>
  <c r="V31" i="43" s="1"/>
  <c r="J31" i="43"/>
  <c r="A17" i="43"/>
  <c r="A20" i="43" s="1"/>
  <c r="A23" i="43" s="1"/>
  <c r="A26" i="43" s="1"/>
  <c r="V31" i="42"/>
  <c r="U31" i="42"/>
  <c r="T31" i="42"/>
  <c r="S31" i="42"/>
  <c r="R31" i="42"/>
  <c r="Q31" i="42"/>
  <c r="P31" i="42"/>
  <c r="O31" i="42"/>
  <c r="N31" i="42"/>
  <c r="M31" i="42"/>
  <c r="L31" i="42"/>
  <c r="K31" i="42"/>
  <c r="J31" i="42"/>
  <c r="A17" i="42"/>
  <c r="A20" i="42" s="1"/>
  <c r="A23" i="42" s="1"/>
  <c r="A26" i="42" s="1"/>
  <c r="V31" i="41"/>
  <c r="U31" i="41"/>
  <c r="T31" i="41"/>
  <c r="S31" i="41"/>
  <c r="R31" i="41"/>
  <c r="Q31" i="41"/>
  <c r="P31" i="41"/>
  <c r="O31" i="41"/>
  <c r="N31" i="41"/>
  <c r="M31" i="41"/>
  <c r="L31" i="41"/>
  <c r="K31" i="41"/>
  <c r="J31" i="41"/>
  <c r="A17" i="41"/>
  <c r="A20" i="41" s="1"/>
  <c r="A23" i="41" s="1"/>
  <c r="A26" i="41" s="1"/>
  <c r="V31" i="40"/>
  <c r="U31" i="40"/>
  <c r="T31" i="40"/>
  <c r="S31" i="40"/>
  <c r="R31" i="40"/>
  <c r="Q31" i="40"/>
  <c r="P31" i="40"/>
  <c r="O31" i="40"/>
  <c r="N31" i="40"/>
  <c r="M31" i="40"/>
  <c r="L31" i="40"/>
  <c r="K31" i="40"/>
  <c r="J31" i="40"/>
  <c r="A17" i="40"/>
  <c r="A20" i="40" s="1"/>
  <c r="A23" i="40" s="1"/>
  <c r="A26" i="40" s="1"/>
  <c r="U31" i="39"/>
  <c r="T31" i="39"/>
  <c r="S31" i="39"/>
  <c r="R31" i="39"/>
  <c r="Q31" i="39"/>
  <c r="P31" i="39"/>
  <c r="O31" i="39"/>
  <c r="N31" i="39"/>
  <c r="M31" i="39"/>
  <c r="L31" i="39"/>
  <c r="K31" i="39"/>
  <c r="J31" i="39"/>
  <c r="A17" i="39"/>
  <c r="A20" i="39" s="1"/>
  <c r="A23" i="39" s="1"/>
  <c r="A26" i="39" s="1"/>
  <c r="U31" i="2"/>
  <c r="C17" i="29" s="1"/>
  <c r="D17" i="29" s="1"/>
  <c r="T31" i="2"/>
  <c r="C16" i="29" s="1"/>
  <c r="D16" i="29" s="1"/>
  <c r="S31" i="2"/>
  <c r="C15" i="29" s="1"/>
  <c r="R31" i="2"/>
  <c r="C14" i="29" s="1"/>
  <c r="D13" i="29"/>
  <c r="P31" i="2"/>
  <c r="C12" i="29" s="1"/>
  <c r="O31" i="2"/>
  <c r="M31" i="2"/>
  <c r="J31" i="2"/>
  <c r="L6" i="2" s="1"/>
  <c r="A17" i="2"/>
  <c r="A20" i="2" s="1"/>
  <c r="A23" i="2" s="1"/>
  <c r="A26" i="2" s="1"/>
  <c r="AE2" i="38"/>
  <c r="AC2" i="38"/>
  <c r="AA2" i="38"/>
  <c r="D11" i="29" l="1"/>
  <c r="C11" i="29"/>
  <c r="D14" i="29"/>
  <c r="C4" i="29"/>
  <c r="V31" i="39"/>
  <c r="D12" i="29"/>
  <c r="V31" i="2"/>
  <c r="C3" i="29"/>
  <c r="D3" i="29" s="1"/>
  <c r="C9" i="29"/>
  <c r="D9" i="29" s="1"/>
  <c r="D15" i="29"/>
  <c r="C7" i="29" l="1"/>
  <c r="D7" i="29" s="1"/>
  <c r="C5" i="29"/>
  <c r="D5" i="29" s="1"/>
  <c r="C6" i="29"/>
  <c r="D6" i="29" s="1"/>
  <c r="C2" i="29"/>
  <c r="C8" i="29" l="1"/>
  <c r="D8" i="29" s="1"/>
  <c r="D2" i="29" s="1"/>
  <c r="M6" i="2" s="1"/>
</calcChain>
</file>

<file path=xl/sharedStrings.xml><?xml version="1.0" encoding="utf-8"?>
<sst xmlns="http://schemas.openxmlformats.org/spreadsheetml/2006/main" count="791" uniqueCount="137">
  <si>
    <t>※4　診断料金は、税込金額です。</t>
  </si>
  <si>
    <t>〈対応言語：英語・ポルトガル語・中国語・スペイン語・インドネシア語・タガログ語・ベトナム語〉</t>
  </si>
  <si>
    <t>※2　日本語以外の受診票が必要な方は「受診票言語」欄に希望言語をご記入ください。　　　　　　　　　　　</t>
    <phoneticPr fontId="6"/>
  </si>
  <si>
    <t>番号:</t>
    <rPh sb="0" eb="2">
      <t>バンゴウ</t>
    </rPh>
    <phoneticPr fontId="6"/>
  </si>
  <si>
    <t>記号:</t>
    <rPh sb="0" eb="2">
      <t>キゴウ</t>
    </rPh>
    <phoneticPr fontId="6"/>
  </si>
  <si>
    <t>氏名</t>
    <rPh sb="0" eb="2">
      <t>シメイ</t>
    </rPh>
    <phoneticPr fontId="6"/>
  </si>
  <si>
    <t>ﾌﾘｶﾞﾅ</t>
    <phoneticPr fontId="6"/>
  </si>
  <si>
    <t>受診票言語
※2</t>
    <phoneticPr fontId="6"/>
  </si>
  <si>
    <t>有機溶剤
キシレン</t>
    <rPh sb="2" eb="4">
      <t>ヨウザイ</t>
    </rPh>
    <phoneticPr fontId="6"/>
  </si>
  <si>
    <t>有機溶剤
トルエン</t>
    <rPh sb="2" eb="4">
      <t>ようざい</t>
    </rPh>
    <phoneticPr fontId="15" type="Hiragana" alignment="center"/>
  </si>
  <si>
    <t>有機溶剤
健康診断</t>
    <rPh sb="0" eb="2">
      <t>ゆうき</t>
    </rPh>
    <rPh sb="2" eb="4">
      <t>ようざい</t>
    </rPh>
    <rPh sb="5" eb="7">
      <t>けんこう</t>
    </rPh>
    <rPh sb="7" eb="9">
      <t>しんだん</t>
    </rPh>
    <phoneticPr fontId="15" type="Hiragana" alignment="center"/>
  </si>
  <si>
    <t>じん肺
健康診断</t>
    <rPh sb="4" eb="6">
      <t>ケンコウ</t>
    </rPh>
    <rPh sb="6" eb="8">
      <t>シンダン</t>
    </rPh>
    <phoneticPr fontId="6"/>
  </si>
  <si>
    <t>追加血液検査</t>
    <rPh sb="0" eb="2">
      <t>ツイカ</t>
    </rPh>
    <rPh sb="2" eb="4">
      <t>ケツエキ</t>
    </rPh>
    <rPh sb="4" eb="6">
      <t>ケンサ</t>
    </rPh>
    <phoneticPr fontId="6"/>
  </si>
  <si>
    <t>前立腺
がん検査</t>
    <rPh sb="0" eb="1">
      <t>ゼン</t>
    </rPh>
    <rPh sb="1" eb="2">
      <t>リツ</t>
    </rPh>
    <rPh sb="2" eb="3">
      <t>セン</t>
    </rPh>
    <rPh sb="6" eb="8">
      <t>ケンサ</t>
    </rPh>
    <phoneticPr fontId="6"/>
  </si>
  <si>
    <t>Ｃ型肝炎検査</t>
    <rPh sb="1" eb="2">
      <t>ガタ</t>
    </rPh>
    <rPh sb="2" eb="4">
      <t>カンエン</t>
    </rPh>
    <rPh sb="4" eb="6">
      <t>ケンサ</t>
    </rPh>
    <phoneticPr fontId="6"/>
  </si>
  <si>
    <t>胃部検診</t>
    <rPh sb="0" eb="1">
      <t>イ</t>
    </rPh>
    <rPh sb="1" eb="2">
      <t>ブ</t>
    </rPh>
    <rPh sb="2" eb="4">
      <t>ケンシン</t>
    </rPh>
    <phoneticPr fontId="6"/>
  </si>
  <si>
    <t>大腸がん検査</t>
    <rPh sb="0" eb="2">
      <t>ダイチョウ</t>
    </rPh>
    <rPh sb="4" eb="6">
      <t>ケンサ</t>
    </rPh>
    <phoneticPr fontId="6"/>
  </si>
  <si>
    <t>性別</t>
    <rPh sb="0" eb="2">
      <t>セイベツ</t>
    </rPh>
    <phoneticPr fontId="6"/>
  </si>
  <si>
    <t>⑩</t>
    <phoneticPr fontId="15" type="Hiragana" alignment="center"/>
  </si>
  <si>
    <t>⑨</t>
    <phoneticPr fontId="15" type="Hiragana" alignment="center"/>
  </si>
  <si>
    <t>⑧</t>
    <phoneticPr fontId="15" type="Hiragana" alignment="center"/>
  </si>
  <si>
    <t>⑦</t>
    <phoneticPr fontId="15" type="Hiragana" alignment="center"/>
  </si>
  <si>
    <t>⑥</t>
    <phoneticPr fontId="15" type="Hiragana" alignment="center"/>
  </si>
  <si>
    <t>⑤</t>
    <phoneticPr fontId="15" type="Hiragana" alignment="center"/>
  </si>
  <si>
    <t>④</t>
    <phoneticPr fontId="15" type="Hiragana" alignment="center"/>
  </si>
  <si>
    <t>③</t>
    <phoneticPr fontId="15" type="Hiragana" alignment="center"/>
  </si>
  <si>
    <t>①</t>
    <phoneticPr fontId="15" type="Hiragana" alignment="center"/>
  </si>
  <si>
    <t>FAX番号</t>
    <rPh sb="3" eb="5">
      <t>バンゴウ</t>
    </rPh>
    <phoneticPr fontId="6"/>
  </si>
  <si>
    <t>電話番号</t>
    <rPh sb="0" eb="4">
      <t>デンワバンゴウ</t>
    </rPh>
    <phoneticPr fontId="6"/>
  </si>
  <si>
    <t>：</t>
    <phoneticPr fontId="6"/>
  </si>
  <si>
    <t>担当者名</t>
    <rPh sb="0" eb="4">
      <t>タントウシャメイ</t>
    </rPh>
    <phoneticPr fontId="6"/>
  </si>
  <si>
    <t>代表者名</t>
  </si>
  <si>
    <t>保険者番号</t>
    <rPh sb="0" eb="5">
      <t>ホケンシャバンゴウ</t>
    </rPh>
    <phoneticPr fontId="6"/>
  </si>
  <si>
    <t>0749-45-5088</t>
    <phoneticPr fontId="6"/>
  </si>
  <si>
    <t>FAX</t>
    <phoneticPr fontId="6"/>
  </si>
  <si>
    <t>住所</t>
    <rPh sb="0" eb="2">
      <t>ジュウショ</t>
    </rPh>
    <phoneticPr fontId="6"/>
  </si>
  <si>
    <t>事業者名</t>
    <rPh sb="0" eb="4">
      <t>ジギョウシャメイ</t>
    </rPh>
    <phoneticPr fontId="6"/>
  </si>
  <si>
    <t>/　　頁</t>
    <rPh sb="3" eb="4">
      <t>ページ</t>
    </rPh>
    <phoneticPr fontId="6"/>
  </si>
  <si>
    <t>健康診断受診申込書</t>
    <rPh sb="0" eb="2">
      <t>ケンコウ</t>
    </rPh>
    <rPh sb="2" eb="4">
      <t>シンダン</t>
    </rPh>
    <rPh sb="4" eb="6">
      <t>ジュシン</t>
    </rPh>
    <rPh sb="6" eb="7">
      <t>モウ</t>
    </rPh>
    <rPh sb="7" eb="8">
      <t>コ</t>
    </rPh>
    <rPh sb="8" eb="9">
      <t>ショ</t>
    </rPh>
    <phoneticPr fontId="6"/>
  </si>
  <si>
    <t>(男・女)</t>
    <rPh sb="1" eb="2">
      <t>オトコ</t>
    </rPh>
    <rPh sb="3" eb="4">
      <t>オンナ</t>
    </rPh>
    <phoneticPr fontId="3"/>
  </si>
  <si>
    <t xml:space="preserve">  　 年　 月　 日</t>
    <phoneticPr fontId="3"/>
  </si>
  <si>
    <t>件数</t>
    <rPh sb="0" eb="2">
      <t>ケンスウ</t>
    </rPh>
    <phoneticPr fontId="3"/>
  </si>
  <si>
    <t>NO.</t>
    <phoneticPr fontId="3"/>
  </si>
  <si>
    <t>生年月日
(和暦 S・H)</t>
    <phoneticPr fontId="6"/>
  </si>
  <si>
    <t>東近江市商工会</t>
    <rPh sb="0" eb="7">
      <t>ヒガシオウミシショウコウカイ</t>
    </rPh>
    <phoneticPr fontId="6"/>
  </si>
  <si>
    <t>＊お手数ですが5名以上の場合、受診人数に応じてシートを印刷してご記入ください。</t>
    <rPh sb="2" eb="4">
      <t>テスウ</t>
    </rPh>
    <rPh sb="8" eb="11">
      <t>メイイジョウ</t>
    </rPh>
    <rPh sb="12" eb="14">
      <t>バアイ</t>
    </rPh>
    <rPh sb="15" eb="17">
      <t>ジュシン</t>
    </rPh>
    <rPh sb="17" eb="19">
      <t>ニンズウ</t>
    </rPh>
    <rPh sb="20" eb="21">
      <t>オウ</t>
    </rPh>
    <rPh sb="27" eb="29">
      <t>インサツ</t>
    </rPh>
    <rPh sb="32" eb="34">
      <t>キニュウ</t>
    </rPh>
    <phoneticPr fontId="6"/>
  </si>
  <si>
    <t>番号</t>
    <rPh sb="0" eb="2">
      <t>バンゴウ</t>
    </rPh>
    <phoneticPr fontId="3"/>
  </si>
  <si>
    <t>⑪</t>
    <phoneticPr fontId="15" type="Hiragana" alignment="center"/>
  </si>
  <si>
    <t>人数</t>
    <rPh sb="0" eb="2">
      <t>ニンズウ</t>
    </rPh>
    <phoneticPr fontId="3"/>
  </si>
  <si>
    <t>料金</t>
    <rPh sb="0" eb="2">
      <t>リョウキン</t>
    </rPh>
    <phoneticPr fontId="3"/>
  </si>
  <si>
    <t>※3　受診会場　ア:永源寺コミセン イ:蒲生コミセン ウ:愛東コミセン エ:やわらぎホール オ:湖東コミセン別館</t>
    <rPh sb="20" eb="22">
      <t>ガモウ</t>
    </rPh>
    <rPh sb="29" eb="31">
      <t>アイトウ</t>
    </rPh>
    <phoneticPr fontId="6"/>
  </si>
  <si>
    <t>合計</t>
    <rPh sb="0" eb="2">
      <t>ゴウケイ</t>
    </rPh>
    <phoneticPr fontId="6"/>
  </si>
  <si>
    <t>値段</t>
    <rPh sb="0" eb="2">
      <t>ネダン</t>
    </rPh>
    <phoneticPr fontId="3"/>
  </si>
  <si>
    <t>単価</t>
    <rPh sb="0" eb="2">
      <t>タンカ</t>
    </rPh>
    <phoneticPr fontId="3"/>
  </si>
  <si>
    <t>協会けんぽ一般健診</t>
    <rPh sb="0" eb="2">
      <t>キョウカイ</t>
    </rPh>
    <phoneticPr fontId="3"/>
  </si>
  <si>
    <t>全体人数</t>
    <rPh sb="0" eb="4">
      <t>ゼンタイニンズウ</t>
    </rPh>
    <phoneticPr fontId="3"/>
  </si>
  <si>
    <t>②</t>
  </si>
  <si>
    <t>(6-10人)</t>
    <rPh sb="5" eb="6">
      <t>ニン</t>
    </rPh>
    <phoneticPr fontId="3"/>
  </si>
  <si>
    <t>(11-15人)</t>
    <rPh sb="6" eb="7">
      <t>ニン</t>
    </rPh>
    <phoneticPr fontId="3"/>
  </si>
  <si>
    <t>(16人以上)</t>
    <rPh sb="3" eb="6">
      <t>ニンイジョウ</t>
    </rPh>
    <phoneticPr fontId="3"/>
  </si>
  <si>
    <t>(1-5人)</t>
    <rPh sb="4" eb="5">
      <t>ニン</t>
    </rPh>
    <phoneticPr fontId="3"/>
  </si>
  <si>
    <t>定期健診</t>
    <phoneticPr fontId="3"/>
  </si>
  <si>
    <t>※1料金は受診人数により異なります</t>
    <phoneticPr fontId="3"/>
  </si>
  <si>
    <t>受付</t>
    <rPh sb="0" eb="2">
      <t>ウケツケ</t>
    </rPh>
    <phoneticPr fontId="29"/>
  </si>
  <si>
    <t>所属</t>
  </si>
  <si>
    <t>事業者名</t>
  </si>
  <si>
    <t>受診者氏名</t>
    <rPh sb="0" eb="2">
      <t>ジュシン</t>
    </rPh>
    <rPh sb="2" eb="3">
      <t>シャ</t>
    </rPh>
    <rPh sb="3" eb="5">
      <t>シメイ</t>
    </rPh>
    <phoneticPr fontId="36"/>
  </si>
  <si>
    <t>生年月日</t>
  </si>
  <si>
    <t>保険者番号</t>
    <rPh sb="0" eb="5">
      <t>ホケンシャバンゴウ</t>
    </rPh>
    <phoneticPr fontId="36"/>
  </si>
  <si>
    <t>定期健診</t>
  </si>
  <si>
    <t>言語</t>
    <rPh sb="0" eb="2">
      <t>ゲンゴ</t>
    </rPh>
    <phoneticPr fontId="29"/>
  </si>
  <si>
    <t>備考</t>
  </si>
  <si>
    <t>担当</t>
    <rPh sb="0" eb="2">
      <t>タントウ</t>
    </rPh>
    <phoneticPr fontId="29"/>
  </si>
  <si>
    <t>電話</t>
    <rPh sb="0" eb="2">
      <t>デンワ</t>
    </rPh>
    <phoneticPr fontId="29"/>
  </si>
  <si>
    <t>住　　　　所</t>
    <rPh sb="0" eb="1">
      <t>ジュウ</t>
    </rPh>
    <rPh sb="5" eb="6">
      <t>ショ</t>
    </rPh>
    <phoneticPr fontId="36"/>
  </si>
  <si>
    <t>No.</t>
  </si>
  <si>
    <t>性
別</t>
  </si>
  <si>
    <t>会
場</t>
  </si>
  <si>
    <t>トルエン</t>
  </si>
  <si>
    <t>キシレン</t>
  </si>
  <si>
    <t>〒</t>
  </si>
  <si>
    <t>協会けんぽの人数</t>
    <rPh sb="0" eb="2">
      <t>キョウカイ</t>
    </rPh>
    <rPh sb="6" eb="8">
      <t>ニンズウ</t>
    </rPh>
    <phoneticPr fontId="3"/>
  </si>
  <si>
    <t>定期健診の合計人数</t>
    <rPh sb="0" eb="4">
      <t>テイキケンシン</t>
    </rPh>
    <rPh sb="5" eb="7">
      <t>ゴウケイ</t>
    </rPh>
    <rPh sb="7" eb="9">
      <t>ニンズウ</t>
    </rPh>
    <phoneticPr fontId="3"/>
  </si>
  <si>
    <t>名前書いてくれてる合計人数</t>
    <rPh sb="0" eb="2">
      <t>ナマエ</t>
    </rPh>
    <rPh sb="2" eb="3">
      <t>カ</t>
    </rPh>
    <rPh sb="9" eb="11">
      <t>ゴウケイ</t>
    </rPh>
    <rPh sb="11" eb="13">
      <t>ニンズウ</t>
    </rPh>
    <phoneticPr fontId="3"/>
  </si>
  <si>
    <t>受診
会場</t>
    <rPh sb="0" eb="2">
      <t>ジュシン</t>
    </rPh>
    <rPh sb="3" eb="5">
      <t>カイジョウ</t>
    </rPh>
    <phoneticPr fontId="6"/>
  </si>
  <si>
    <t>協会けんぽ
一般健診</t>
    <rPh sb="0" eb="2">
      <t>キョウカイ</t>
    </rPh>
    <rPh sb="6" eb="8">
      <t>イッパン</t>
    </rPh>
    <rPh sb="8" eb="10">
      <t>ケンシン</t>
    </rPh>
    <phoneticPr fontId="3"/>
  </si>
  <si>
    <t>※3ア～オ</t>
    <phoneticPr fontId="6"/>
  </si>
  <si>
    <t>検査
項目</t>
    <rPh sb="0" eb="2">
      <t>ケンサ</t>
    </rPh>
    <rPh sb="3" eb="5">
      <t>コウモク</t>
    </rPh>
    <phoneticPr fontId="3"/>
  </si>
  <si>
    <t>定期健診※1</t>
    <rPh sb="0" eb="2">
      <t>テイキ</t>
    </rPh>
    <rPh sb="2" eb="4">
      <t>ケンシン</t>
    </rPh>
    <phoneticPr fontId="3"/>
  </si>
  <si>
    <r>
      <t>フリガナ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b/>
        <sz val="18"/>
        <color theme="1"/>
        <rFont val="游ゴシック"/>
        <family val="3"/>
        <charset val="128"/>
        <scheme val="minor"/>
      </rPr>
      <t>受診者氏名</t>
    </r>
    <r>
      <rPr>
        <b/>
        <sz val="14"/>
        <color theme="1"/>
        <rFont val="游ゴシック"/>
        <family val="3"/>
        <charset val="128"/>
        <scheme val="minor"/>
      </rPr>
      <t xml:space="preserve">
被保険者記号・番号(協会けんぽ受診の場合)</t>
    </r>
    <rPh sb="21" eb="23">
      <t>キョウカイ</t>
    </rPh>
    <rPh sb="26" eb="28">
      <t>ジュシン</t>
    </rPh>
    <rPh sb="29" eb="31">
      <t>バアイ</t>
    </rPh>
    <phoneticPr fontId="6"/>
  </si>
  <si>
    <t>記入方法：
氏名(フリガナ)、保険者記号・番号、性別、生年月日、受診会場、
申し込み項目①～⑪に〇印をご記入ください。</t>
    <rPh sb="0" eb="2">
      <t>キニュウ</t>
    </rPh>
    <rPh sb="2" eb="4">
      <t>ホウホウ</t>
    </rPh>
    <rPh sb="15" eb="18">
      <t>ホケンシャ</t>
    </rPh>
    <rPh sb="18" eb="20">
      <t>キゴウ</t>
    </rPh>
    <rPh sb="21" eb="23">
      <t>バンゴウ</t>
    </rPh>
    <rPh sb="24" eb="26">
      <t>セイベツ</t>
    </rPh>
    <rPh sb="32" eb="34">
      <t>ジュシン</t>
    </rPh>
    <rPh sb="34" eb="36">
      <t>カイジョウ</t>
    </rPh>
    <phoneticPr fontId="6"/>
  </si>
  <si>
    <t>人数による値段分岐</t>
    <rPh sb="0" eb="2">
      <t>ニンズウ</t>
    </rPh>
    <rPh sb="5" eb="9">
      <t>ネダンブンキ</t>
    </rPh>
    <phoneticPr fontId="3"/>
  </si>
  <si>
    <t>特記事項</t>
    <rPh sb="0" eb="4">
      <t>トッキジコウ</t>
    </rPh>
    <phoneticPr fontId="3"/>
  </si>
  <si>
    <t>郵便番号</t>
    <rPh sb="0" eb="4">
      <t>ユウビンバンゴウ</t>
    </rPh>
    <phoneticPr fontId="3"/>
  </si>
  <si>
    <t>Mail</t>
    <phoneticPr fontId="6"/>
  </si>
  <si>
    <t>LINE</t>
  </si>
  <si>
    <t>：</t>
    <phoneticPr fontId="3"/>
  </si>
  <si>
    <t>higashiomi-shoko@e-omi.ne.jp</t>
    <phoneticPr fontId="6"/>
  </si>
  <si>
    <t>右記QRコードを読み取り下さい。
→LINEへファイルまたは画像を送信してお申込みいただけます。</t>
    <phoneticPr fontId="3"/>
  </si>
  <si>
    <t>番号</t>
  </si>
  <si>
    <t>記号</t>
    <rPh sb="0" eb="2">
      <t>キゴウ</t>
    </rPh>
    <phoneticPr fontId="36"/>
  </si>
  <si>
    <t>協会
けんぽ</t>
    <rPh sb="0" eb="2">
      <t>キョウカイ</t>
    </rPh>
    <phoneticPr fontId="29"/>
  </si>
  <si>
    <t xml:space="preserve">胃部
検診 </t>
    <phoneticPr fontId="3"/>
  </si>
  <si>
    <t>C型肝炎</t>
    <phoneticPr fontId="3"/>
  </si>
  <si>
    <t>前立腺
がん</t>
    <phoneticPr fontId="3"/>
  </si>
  <si>
    <t>追加
血液</t>
    <phoneticPr fontId="3"/>
  </si>
  <si>
    <t>じん肺
検診診断</t>
    <phoneticPr fontId="3"/>
  </si>
  <si>
    <t>有機溶剤</t>
    <phoneticPr fontId="3"/>
  </si>
  <si>
    <t>大腸
がん</t>
    <phoneticPr fontId="3"/>
  </si>
  <si>
    <t>○</t>
  </si>
  <si>
    <t>右記QRコードを読み取り下さい。→
LINEへファイルまたは画像を送信してお申込みいただけます。</t>
    <phoneticPr fontId="3"/>
  </si>
  <si>
    <t>0749-45-5077</t>
    <phoneticPr fontId="3"/>
  </si>
  <si>
    <t>0749-45-5088</t>
    <phoneticPr fontId="3"/>
  </si>
  <si>
    <t>商工　太郎</t>
    <rPh sb="0" eb="2">
      <t>ショウコウ</t>
    </rPh>
    <rPh sb="3" eb="5">
      <t>タロウ</t>
    </rPh>
    <phoneticPr fontId="3"/>
  </si>
  <si>
    <t>東近江市池庄町505</t>
    <rPh sb="0" eb="7">
      <t>ヒガシオウミシイケショウチョウ</t>
    </rPh>
    <phoneticPr fontId="3"/>
  </si>
  <si>
    <t>527-0013</t>
    <phoneticPr fontId="3"/>
  </si>
  <si>
    <t>FAX番号</t>
    <rPh sb="3" eb="5">
      <t>バンゴウ</t>
    </rPh>
    <phoneticPr fontId="3"/>
  </si>
  <si>
    <t>協会　太郎</t>
    <rPh sb="0" eb="2">
      <t>キョウカイ</t>
    </rPh>
    <rPh sb="3" eb="5">
      <t>タロウ</t>
    </rPh>
    <phoneticPr fontId="3"/>
  </si>
  <si>
    <t>キョウカイ　タロウ</t>
    <phoneticPr fontId="3"/>
  </si>
  <si>
    <t>ア</t>
    <phoneticPr fontId="3"/>
  </si>
  <si>
    <t>東近江　幸子</t>
    <rPh sb="0" eb="3">
      <t>ヒガシオウミ</t>
    </rPh>
    <rPh sb="4" eb="6">
      <t>サチコ</t>
    </rPh>
    <phoneticPr fontId="3"/>
  </si>
  <si>
    <t>ヒガシオウミ　サチコ</t>
    <phoneticPr fontId="3"/>
  </si>
  <si>
    <t>女</t>
  </si>
  <si>
    <t>男</t>
  </si>
  <si>
    <t>年　月　日</t>
    <rPh sb="0" eb="1">
      <t>トシ</t>
    </rPh>
    <rPh sb="2" eb="3">
      <t>ツキ</t>
    </rPh>
    <rPh sb="4" eb="5">
      <t>ヒ</t>
    </rPh>
    <phoneticPr fontId="3"/>
  </si>
  <si>
    <t>3人</t>
    <rPh sb="1" eb="2">
      <t>ニン</t>
    </rPh>
    <phoneticPr fontId="3"/>
  </si>
  <si>
    <t>番号：</t>
    <rPh sb="0" eb="2">
      <t>バンゴウ</t>
    </rPh>
    <phoneticPr fontId="6"/>
  </si>
  <si>
    <t>8年　3月　5日</t>
    <phoneticPr fontId="3"/>
  </si>
  <si>
    <t>○</t>
    <phoneticPr fontId="3"/>
  </si>
  <si>
    <t>ウ</t>
    <phoneticPr fontId="3"/>
  </si>
  <si>
    <t xml:space="preserve">  　1年　5月10日</t>
    <phoneticPr fontId="3"/>
  </si>
  <si>
    <t xml:space="preserve">  50年10月14日</t>
    <phoneticPr fontId="3"/>
  </si>
  <si>
    <t>01250018</t>
  </si>
  <si>
    <t>㈱東近江商事</t>
    <rPh sb="1" eb="4">
      <t>ヒガシオウミ</t>
    </rPh>
    <rPh sb="4" eb="6">
      <t>ショウジ</t>
    </rPh>
    <phoneticPr fontId="3"/>
  </si>
  <si>
    <t>商工　次郎</t>
    <rPh sb="0" eb="2">
      <t>ショウコウ</t>
    </rPh>
    <rPh sb="3" eb="5">
      <t>ジロウ</t>
    </rPh>
    <phoneticPr fontId="3"/>
  </si>
  <si>
    <t>ショウコウ　ジロウ</t>
    <phoneticPr fontId="3"/>
  </si>
  <si>
    <t>令和8年　6月30日</t>
    <rPh sb="0" eb="2">
      <t>レイワ</t>
    </rPh>
    <rPh sb="3" eb="4">
      <t>ネン</t>
    </rPh>
    <rPh sb="6" eb="7">
      <t>ツキ</t>
    </rPh>
    <rPh sb="9" eb="10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</si>
</sst>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&quot;人&quot;"/>
    <numFmt numFmtId="177" formatCode="[$]ggge&quot;年&quot;m&quot;月&quot;d&quot;日&quot;;@" x16r2:formatCode16="[$-ja-JP-x-gannen]ggge&quot;年&quot;m&quot;月&quot;d&quot;日&quot;;@"/>
  </numFmts>
  <fonts count="54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AR P丸ゴシック体E"/>
      <family val="3"/>
      <charset val="128"/>
    </font>
    <font>
      <b/>
      <sz val="20"/>
      <color theme="1"/>
      <name val="AR P丸ゴシック体E"/>
      <family val="3"/>
      <charset val="128"/>
    </font>
    <font>
      <sz val="11"/>
      <color theme="1"/>
      <name val="AR P丸ゴシック体E"/>
      <family val="3"/>
      <charset val="128"/>
    </font>
    <font>
      <sz val="10"/>
      <color theme="1"/>
      <name val="AR P丸ゴシック体E"/>
      <family val="3"/>
      <charset val="128"/>
    </font>
    <font>
      <sz val="14"/>
      <color theme="1"/>
      <name val="AR P丸ゴシック体E"/>
      <family val="3"/>
      <charset val="128"/>
    </font>
    <font>
      <b/>
      <sz val="18"/>
      <color theme="1"/>
      <name val="AR P丸ゴシック体E"/>
      <family val="3"/>
      <charset val="128"/>
    </font>
    <font>
      <sz val="9"/>
      <name val="游ゴシック"/>
      <family val="2"/>
      <charset val="128"/>
      <scheme val="minor"/>
    </font>
    <font>
      <b/>
      <sz val="11"/>
      <name val="AR P丸ゴシック体E"/>
      <family val="3"/>
      <charset val="128"/>
    </font>
    <font>
      <b/>
      <sz val="14"/>
      <color theme="1"/>
      <name val="AR P丸ゴシック体E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theme="1"/>
      <name val="AR P丸ゴシック体E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22"/>
      <color theme="1"/>
      <name val="AR P丸ゴシック体E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Meiryo UI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b/>
      <sz val="26"/>
      <color theme="1"/>
      <name val="AR P丸ゴシック体E"/>
      <family val="3"/>
      <charset val="128"/>
    </font>
    <font>
      <sz val="22"/>
      <color theme="1"/>
      <name val="游ゴシック"/>
      <family val="2"/>
      <charset val="128"/>
      <scheme val="minor"/>
    </font>
    <font>
      <sz val="22"/>
      <color theme="1"/>
      <name val="AR P丸ゴシック体E"/>
      <family val="3"/>
      <charset val="128"/>
    </font>
    <font>
      <sz val="11"/>
      <color theme="1"/>
      <name val="Meiryo UI"/>
      <family val="2"/>
      <charset val="128"/>
    </font>
    <font>
      <b/>
      <sz val="24"/>
      <color theme="1"/>
      <name val="游ゴシック"/>
      <family val="3"/>
      <charset val="128"/>
      <scheme val="minor"/>
    </font>
    <font>
      <sz val="16"/>
      <color indexed="8"/>
      <name val="游ゴシック"/>
      <family val="3"/>
      <charset val="128"/>
      <scheme val="minor"/>
    </font>
    <font>
      <sz val="16"/>
      <color theme="1"/>
      <name val="Meiryo UI"/>
      <family val="3"/>
      <charset val="128"/>
    </font>
    <font>
      <sz val="11"/>
      <color rgb="FF3F3F76"/>
      <name val="游ゴシック"/>
      <family val="2"/>
      <charset val="128"/>
    </font>
    <font>
      <sz val="11"/>
      <color rgb="FF000000"/>
      <name val="游ゴシック"/>
      <family val="3"/>
      <charset val="128"/>
      <scheme val="minor"/>
    </font>
    <font>
      <sz val="12"/>
      <color theme="1"/>
      <name val="AR P丸ゴシック体E"/>
      <family val="3"/>
      <charset val="128"/>
    </font>
    <font>
      <sz val="26"/>
      <color theme="1"/>
      <name val="AR P丸ゴシック体E"/>
      <family val="3"/>
      <charset val="128"/>
    </font>
    <font>
      <sz val="16"/>
      <color theme="1"/>
      <name val="AR P丸ゴシック体E"/>
      <family val="3"/>
      <charset val="128"/>
    </font>
    <font>
      <b/>
      <sz val="18"/>
      <name val="AR P丸ゴシック体E"/>
      <family val="3"/>
      <charset val="128"/>
    </font>
    <font>
      <b/>
      <sz val="14"/>
      <color theme="0"/>
      <name val="Meiryo UI"/>
      <family val="3"/>
      <charset val="128"/>
    </font>
    <font>
      <b/>
      <sz val="13"/>
      <color theme="0"/>
      <name val="Meiryo UI"/>
      <family val="3"/>
      <charset val="128"/>
    </font>
    <font>
      <sz val="12"/>
      <color theme="1"/>
      <name val="Meiryo UI"/>
      <family val="2"/>
      <charset val="128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8"/>
      <color theme="1"/>
      <name val="AR P丸ゴシック体E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  <font>
      <b/>
      <sz val="28"/>
      <color theme="1"/>
      <name val="AR P丸ゴシック体E"/>
      <family val="3"/>
      <charset val="128"/>
    </font>
    <font>
      <b/>
      <sz val="18"/>
      <color indexed="8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gray0625">
        <bgColor theme="6"/>
      </patternFill>
    </fill>
    <fill>
      <patternFill patternType="solid">
        <fgColor theme="7" tint="0.79995117038483843"/>
        <bgColor indexed="64"/>
      </patternFill>
    </fill>
    <fill>
      <patternFill patternType="gray0625">
        <fgColor auto="1"/>
        <bgColor theme="6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32" fillId="0" borderId="0" applyFont="0" applyFill="0" applyBorder="0" applyAlignment="0" applyProtection="0">
      <alignment vertical="center"/>
    </xf>
    <xf numFmtId="0" fontId="37" fillId="0" borderId="0"/>
  </cellStyleXfs>
  <cellXfs count="233">
    <xf numFmtId="0" fontId="0" fillId="0" borderId="0" xfId="0">
      <alignment vertical="center"/>
    </xf>
    <xf numFmtId="0" fontId="27" fillId="0" borderId="0" xfId="0" applyFont="1" applyAlignment="1">
      <alignment vertical="distributed"/>
    </xf>
    <xf numFmtId="0" fontId="17" fillId="0" borderId="0" xfId="6" applyFont="1" applyAlignment="1">
      <alignment horizontal="center" vertical="center"/>
    </xf>
    <xf numFmtId="0" fontId="1" fillId="0" borderId="0" xfId="6">
      <alignment vertical="center"/>
    </xf>
    <xf numFmtId="0" fontId="5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distributed" wrapText="1"/>
    </xf>
    <xf numFmtId="0" fontId="11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7" fillId="0" borderId="0" xfId="6" applyFont="1">
      <alignment vertical="center"/>
    </xf>
    <xf numFmtId="0" fontId="16" fillId="0" borderId="0" xfId="6" applyFont="1">
      <alignment vertical="center"/>
    </xf>
    <xf numFmtId="0" fontId="11" fillId="0" borderId="19" xfId="6" applyFont="1" applyBorder="1" applyAlignment="1">
      <alignment horizontal="center" vertical="center"/>
    </xf>
    <xf numFmtId="0" fontId="11" fillId="0" borderId="2" xfId="6" applyFont="1" applyBorder="1" applyAlignment="1">
      <alignment horizontal="center" vertical="center"/>
    </xf>
    <xf numFmtId="0" fontId="25" fillId="0" borderId="13" xfId="6" applyFont="1" applyBorder="1" applyAlignment="1">
      <alignment horizontal="center" vertical="center"/>
    </xf>
    <xf numFmtId="0" fontId="11" fillId="0" borderId="13" xfId="6" applyFont="1" applyBorder="1" applyAlignment="1">
      <alignment horizontal="center" vertical="center" shrinkToFit="1"/>
    </xf>
    <xf numFmtId="0" fontId="21" fillId="0" borderId="19" xfId="6" applyFont="1" applyBorder="1" applyAlignment="1">
      <alignment horizontal="center" vertical="center"/>
    </xf>
    <xf numFmtId="0" fontId="21" fillId="0" borderId="13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  <xf numFmtId="0" fontId="13" fillId="2" borderId="10" xfId="6" applyFont="1" applyFill="1" applyBorder="1" applyAlignment="1">
      <alignment horizontal="center" vertical="center"/>
    </xf>
    <xf numFmtId="0" fontId="13" fillId="2" borderId="5" xfId="6" applyFont="1" applyFill="1" applyBorder="1" applyAlignment="1">
      <alignment horizontal="center" vertical="center"/>
    </xf>
    <xf numFmtId="0" fontId="13" fillId="0" borderId="0" xfId="6" applyFont="1">
      <alignment vertical="center"/>
    </xf>
    <xf numFmtId="0" fontId="13" fillId="0" borderId="0" xfId="6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0" fontId="13" fillId="0" borderId="0" xfId="6" applyFont="1" applyAlignment="1">
      <alignment horizontal="center" vertical="center" textRotation="255" wrapText="1"/>
    </xf>
    <xf numFmtId="0" fontId="13" fillId="0" borderId="0" xfId="6" applyFont="1" applyAlignment="1">
      <alignment horizontal="center" vertical="center" textRotation="255"/>
    </xf>
    <xf numFmtId="0" fontId="11" fillId="0" borderId="0" xfId="6" applyFont="1" applyAlignment="1">
      <alignment horizontal="right" vertical="center"/>
    </xf>
    <xf numFmtId="0" fontId="14" fillId="0" borderId="0" xfId="6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" fillId="0" borderId="0" xfId="6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4" fillId="0" borderId="0" xfId="6" applyFont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176" fontId="7" fillId="0" borderId="2" xfId="6" applyNumberFormat="1" applyFont="1" applyBorder="1" applyAlignment="1">
      <alignment horizontal="right" vertical="center"/>
    </xf>
    <xf numFmtId="0" fontId="12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 textRotation="255"/>
    </xf>
    <xf numFmtId="14" fontId="10" fillId="0" borderId="0" xfId="6" applyNumberFormat="1" applyFont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0" fontId="34" fillId="0" borderId="0" xfId="6" applyFont="1" applyAlignment="1">
      <alignment horizontal="left" vertical="center"/>
    </xf>
    <xf numFmtId="38" fontId="11" fillId="0" borderId="19" xfId="5" applyFont="1" applyBorder="1" applyAlignment="1">
      <alignment horizontal="center" vertical="center" wrapText="1"/>
    </xf>
    <xf numFmtId="0" fontId="11" fillId="0" borderId="19" xfId="6" applyFont="1" applyBorder="1" applyAlignment="1">
      <alignment vertical="center" wrapText="1"/>
    </xf>
    <xf numFmtId="0" fontId="22" fillId="0" borderId="0" xfId="6" applyFont="1">
      <alignment vertical="center"/>
    </xf>
    <xf numFmtId="0" fontId="35" fillId="0" borderId="2" xfId="0" applyFont="1" applyBorder="1">
      <alignment vertical="center"/>
    </xf>
    <xf numFmtId="0" fontId="35" fillId="0" borderId="19" xfId="0" applyFont="1" applyBorder="1">
      <alignment vertical="center"/>
    </xf>
    <xf numFmtId="0" fontId="35" fillId="0" borderId="13" xfId="0" applyFont="1" applyBorder="1">
      <alignment vertical="center"/>
    </xf>
    <xf numFmtId="0" fontId="35" fillId="0" borderId="7" xfId="0" applyFont="1" applyBorder="1">
      <alignment vertical="center"/>
    </xf>
    <xf numFmtId="6" fontId="35" fillId="0" borderId="2" xfId="9" applyFont="1" applyBorder="1">
      <alignment vertical="center"/>
    </xf>
    <xf numFmtId="0" fontId="7" fillId="0" borderId="30" xfId="6" applyFont="1" applyBorder="1" applyAlignment="1">
      <alignment horizontal="centerContinuous" vertical="center"/>
    </xf>
    <xf numFmtId="0" fontId="7" fillId="0" borderId="28" xfId="6" applyFont="1" applyBorder="1" applyAlignment="1">
      <alignment horizontal="centerContinuous" vertical="center"/>
    </xf>
    <xf numFmtId="0" fontId="11" fillId="0" borderId="6" xfId="6" applyFont="1" applyBorder="1" applyAlignment="1">
      <alignment horizontal="center" vertical="center"/>
    </xf>
    <xf numFmtId="0" fontId="11" fillId="2" borderId="10" xfId="6" applyFont="1" applyFill="1" applyBorder="1">
      <alignment vertical="center"/>
    </xf>
    <xf numFmtId="0" fontId="13" fillId="0" borderId="18" xfId="6" applyFont="1" applyBorder="1" applyAlignment="1">
      <alignment horizontal="center" vertical="center" shrinkToFit="1"/>
    </xf>
    <xf numFmtId="0" fontId="13" fillId="0" borderId="16" xfId="6" applyFont="1" applyBorder="1" applyAlignment="1">
      <alignment horizontal="center" vertical="center"/>
    </xf>
    <xf numFmtId="0" fontId="29" fillId="0" borderId="0" xfId="6" applyFont="1" applyAlignment="1">
      <alignment horizontal="left" vertical="center"/>
    </xf>
    <xf numFmtId="0" fontId="38" fillId="0" borderId="2" xfId="6" applyFont="1" applyBorder="1" applyAlignment="1">
      <alignment horizontal="center" vertical="center" wrapText="1"/>
    </xf>
    <xf numFmtId="0" fontId="38" fillId="0" borderId="1" xfId="6" applyFont="1" applyBorder="1" applyAlignment="1">
      <alignment horizontal="center" vertical="center" wrapText="1"/>
    </xf>
    <xf numFmtId="0" fontId="38" fillId="0" borderId="2" xfId="6" applyFont="1" applyBorder="1" applyAlignment="1">
      <alignment horizontal="center" vertical="center" wrapText="1" shrinkToFit="1"/>
    </xf>
    <xf numFmtId="38" fontId="40" fillId="0" borderId="19" xfId="5" applyFont="1" applyBorder="1" applyAlignment="1">
      <alignment horizontal="center" vertical="center" shrinkToFit="1"/>
    </xf>
    <xf numFmtId="38" fontId="40" fillId="0" borderId="19" xfId="5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 wrapText="1"/>
    </xf>
    <xf numFmtId="0" fontId="40" fillId="0" borderId="10" xfId="6" applyFont="1" applyBorder="1" applyAlignment="1">
      <alignment horizontal="center" vertical="center" wrapText="1"/>
    </xf>
    <xf numFmtId="0" fontId="40" fillId="0" borderId="2" xfId="6" applyFont="1" applyBorder="1" applyAlignment="1">
      <alignment horizontal="center" vertical="center"/>
    </xf>
    <xf numFmtId="0" fontId="40" fillId="0" borderId="3" xfId="6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7" fillId="2" borderId="30" xfId="6" applyFont="1" applyFill="1" applyBorder="1" applyAlignment="1">
      <alignment horizontal="right" vertical="center"/>
    </xf>
    <xf numFmtId="0" fontId="8" fillId="0" borderId="2" xfId="6" applyFont="1" applyBorder="1">
      <alignment vertical="center"/>
    </xf>
    <xf numFmtId="3" fontId="11" fillId="0" borderId="19" xfId="6" applyNumberFormat="1" applyFont="1" applyBorder="1" applyAlignment="1">
      <alignment horizontal="center" vertical="center" wrapText="1"/>
    </xf>
    <xf numFmtId="0" fontId="4" fillId="2" borderId="19" xfId="6" applyFont="1" applyFill="1" applyBorder="1" applyAlignment="1">
      <alignment vertical="center" shrinkToFit="1"/>
    </xf>
    <xf numFmtId="0" fontId="4" fillId="2" borderId="13" xfId="6" applyFont="1" applyFill="1" applyBorder="1" applyAlignment="1">
      <alignment vertical="center" shrinkToFit="1"/>
    </xf>
    <xf numFmtId="0" fontId="4" fillId="2" borderId="7" xfId="6" applyFont="1" applyFill="1" applyBorder="1" applyAlignment="1">
      <alignment vertical="center" shrinkToFit="1"/>
    </xf>
    <xf numFmtId="0" fontId="28" fillId="0" borderId="2" xfId="6" applyFont="1" applyBorder="1" applyAlignment="1">
      <alignment horizontal="centerContinuous" vertical="center"/>
    </xf>
    <xf numFmtId="0" fontId="10" fillId="0" borderId="0" xfId="6" applyFont="1" applyAlignment="1">
      <alignment horizontal="center" vertical="center" wrapText="1"/>
    </xf>
    <xf numFmtId="176" fontId="7" fillId="0" borderId="0" xfId="6" applyNumberFormat="1" applyFont="1" applyAlignment="1">
      <alignment horizontal="right" vertical="center"/>
    </xf>
    <xf numFmtId="0" fontId="25" fillId="0" borderId="38" xfId="6" applyFont="1" applyBorder="1" applyAlignment="1">
      <alignment horizontal="center" vertical="center"/>
    </xf>
    <xf numFmtId="0" fontId="14" fillId="0" borderId="40" xfId="6" applyFont="1" applyBorder="1" applyAlignment="1">
      <alignment horizontal="center" vertical="center"/>
    </xf>
    <xf numFmtId="0" fontId="14" fillId="0" borderId="41" xfId="6" applyFont="1" applyBorder="1" applyAlignment="1">
      <alignment horizontal="center" vertical="center"/>
    </xf>
    <xf numFmtId="0" fontId="14" fillId="0" borderId="42" xfId="6" applyFont="1" applyBorder="1" applyAlignment="1">
      <alignment horizontal="center" vertical="center"/>
    </xf>
    <xf numFmtId="0" fontId="28" fillId="0" borderId="43" xfId="6" applyFont="1" applyBorder="1" applyAlignment="1">
      <alignment horizontal="center" vertical="center"/>
    </xf>
    <xf numFmtId="0" fontId="21" fillId="0" borderId="44" xfId="6" applyFont="1" applyBorder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4" borderId="2" xfId="0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0" fontId="44" fillId="0" borderId="2" xfId="0" applyFont="1" applyBorder="1">
      <alignment vertical="center"/>
    </xf>
    <xf numFmtId="49" fontId="44" fillId="0" borderId="2" xfId="0" applyNumberFormat="1" applyFont="1" applyBorder="1">
      <alignment vertical="center"/>
    </xf>
    <xf numFmtId="14" fontId="44" fillId="0" borderId="2" xfId="0" applyNumberFormat="1" applyFont="1" applyBorder="1">
      <alignment vertical="center"/>
    </xf>
    <xf numFmtId="0" fontId="48" fillId="2" borderId="10" xfId="6" applyFont="1" applyFill="1" applyBorder="1" applyAlignment="1">
      <alignment horizontal="center" vertical="center"/>
    </xf>
    <xf numFmtId="0" fontId="48" fillId="2" borderId="5" xfId="6" applyFont="1" applyFill="1" applyBorder="1" applyAlignment="1">
      <alignment horizontal="center" vertical="center"/>
    </xf>
    <xf numFmtId="0" fontId="46" fillId="2" borderId="21" xfId="6" applyFont="1" applyFill="1" applyBorder="1">
      <alignment vertical="center"/>
    </xf>
    <xf numFmtId="0" fontId="30" fillId="2" borderId="21" xfId="6" applyFont="1" applyFill="1" applyBorder="1">
      <alignment vertical="center"/>
    </xf>
    <xf numFmtId="0" fontId="46" fillId="2" borderId="1" xfId="6" applyFont="1" applyFill="1" applyBorder="1">
      <alignment vertical="center"/>
    </xf>
    <xf numFmtId="0" fontId="1" fillId="2" borderId="4" xfId="6" applyFill="1" applyBorder="1">
      <alignment vertical="center"/>
    </xf>
    <xf numFmtId="0" fontId="22" fillId="2" borderId="4" xfId="6" applyFont="1" applyFill="1" applyBorder="1">
      <alignment vertical="center"/>
    </xf>
    <xf numFmtId="0" fontId="46" fillId="2" borderId="4" xfId="6" applyFont="1" applyFill="1" applyBorder="1">
      <alignment vertical="center"/>
    </xf>
    <xf numFmtId="0" fontId="46" fillId="2" borderId="6" xfId="6" applyFont="1" applyFill="1" applyBorder="1">
      <alignment vertical="center"/>
    </xf>
    <xf numFmtId="0" fontId="1" fillId="2" borderId="10" xfId="6" applyFill="1" applyBorder="1">
      <alignment vertical="center"/>
    </xf>
    <xf numFmtId="0" fontId="46" fillId="2" borderId="10" xfId="6" applyFont="1" applyFill="1" applyBorder="1">
      <alignment vertical="center"/>
    </xf>
    <xf numFmtId="0" fontId="45" fillId="2" borderId="39" xfId="6" applyFont="1" applyFill="1" applyBorder="1">
      <alignment vertical="center"/>
    </xf>
    <xf numFmtId="14" fontId="10" fillId="2" borderId="24" xfId="6" applyNumberFormat="1" applyFont="1" applyFill="1" applyBorder="1" applyAlignment="1">
      <alignment horizontal="center" vertical="center"/>
    </xf>
    <xf numFmtId="0" fontId="5" fillId="2" borderId="25" xfId="6" applyFont="1" applyFill="1" applyBorder="1" applyAlignment="1">
      <alignment horizontal="center" vertical="center"/>
    </xf>
    <xf numFmtId="0" fontId="1" fillId="2" borderId="46" xfId="6" applyFill="1" applyBorder="1">
      <alignment vertical="center"/>
    </xf>
    <xf numFmtId="0" fontId="1" fillId="2" borderId="29" xfId="6" applyFill="1" applyBorder="1">
      <alignment vertical="center"/>
    </xf>
    <xf numFmtId="0" fontId="1" fillId="2" borderId="47" xfId="6" applyFill="1" applyBorder="1">
      <alignment vertical="center"/>
    </xf>
    <xf numFmtId="0" fontId="31" fillId="2" borderId="26" xfId="6" applyFont="1" applyFill="1" applyBorder="1">
      <alignment vertical="center"/>
    </xf>
    <xf numFmtId="0" fontId="31" fillId="2" borderId="36" xfId="6" applyFont="1" applyFill="1" applyBorder="1">
      <alignment vertical="center"/>
    </xf>
    <xf numFmtId="0" fontId="1" fillId="2" borderId="27" xfId="6" applyFill="1" applyBorder="1">
      <alignment vertical="center"/>
    </xf>
    <xf numFmtId="0" fontId="35" fillId="0" borderId="1" xfId="0" applyFont="1" applyBorder="1">
      <alignment vertical="center"/>
    </xf>
    <xf numFmtId="6" fontId="35" fillId="0" borderId="3" xfId="9" applyFont="1" applyBorder="1">
      <alignment vertical="center"/>
    </xf>
    <xf numFmtId="0" fontId="35" fillId="0" borderId="3" xfId="0" applyFont="1" applyBorder="1">
      <alignment vertical="center"/>
    </xf>
    <xf numFmtId="0" fontId="5" fillId="0" borderId="0" xfId="6" applyFont="1" applyAlignment="1">
      <alignment horizontal="right" vertical="center"/>
    </xf>
    <xf numFmtId="14" fontId="45" fillId="0" borderId="0" xfId="6" applyNumberFormat="1" applyFont="1" applyAlignment="1">
      <alignment horizontal="right" vertical="center"/>
    </xf>
    <xf numFmtId="0" fontId="45" fillId="0" borderId="0" xfId="6" applyFont="1" applyAlignment="1">
      <alignment horizontal="left" vertical="center"/>
    </xf>
    <xf numFmtId="14" fontId="51" fillId="0" borderId="0" xfId="6" applyNumberFormat="1" applyFont="1" applyAlignment="1">
      <alignment horizontal="right" vertical="center"/>
    </xf>
    <xf numFmtId="0" fontId="51" fillId="0" borderId="0" xfId="6" applyFont="1" applyAlignment="1">
      <alignment horizontal="left" vertical="center"/>
    </xf>
    <xf numFmtId="0" fontId="52" fillId="0" borderId="0" xfId="6" applyFont="1" applyAlignment="1">
      <alignment horizontal="left" vertical="center"/>
    </xf>
    <xf numFmtId="177" fontId="49" fillId="0" borderId="0" xfId="6" applyNumberFormat="1" applyFont="1" applyAlignment="1">
      <alignment horizontal="centerContinuous" vertical="center"/>
    </xf>
    <xf numFmtId="0" fontId="9" fillId="2" borderId="19" xfId="6" applyFont="1" applyFill="1" applyBorder="1" applyAlignment="1">
      <alignment horizontal="center" vertical="center"/>
    </xf>
    <xf numFmtId="0" fontId="9" fillId="2" borderId="13" xfId="6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9" fillId="2" borderId="19" xfId="6" applyFont="1" applyFill="1" applyBorder="1" applyAlignment="1">
      <alignment horizontal="center" vertical="center" textRotation="255" wrapText="1"/>
    </xf>
    <xf numFmtId="0" fontId="9" fillId="2" borderId="13" xfId="6" applyFont="1" applyFill="1" applyBorder="1" applyAlignment="1">
      <alignment horizontal="center" vertical="center" textRotation="255" wrapText="1"/>
    </xf>
    <xf numFmtId="0" fontId="9" fillId="2" borderId="7" xfId="6" applyFont="1" applyFill="1" applyBorder="1" applyAlignment="1">
      <alignment horizontal="center" vertical="center" textRotation="255" wrapText="1"/>
    </xf>
    <xf numFmtId="0" fontId="14" fillId="2" borderId="19" xfId="6" applyFont="1" applyFill="1" applyBorder="1" applyAlignment="1">
      <alignment horizontal="center" vertical="center"/>
    </xf>
    <xf numFmtId="0" fontId="14" fillId="2" borderId="13" xfId="6" applyFont="1" applyFill="1" applyBorder="1" applyAlignment="1">
      <alignment horizontal="center" vertical="center"/>
    </xf>
    <xf numFmtId="0" fontId="14" fillId="2" borderId="7" xfId="6" applyFont="1" applyFill="1" applyBorder="1" applyAlignment="1">
      <alignment horizontal="center" vertical="center"/>
    </xf>
    <xf numFmtId="0" fontId="14" fillId="3" borderId="20" xfId="6" applyFont="1" applyFill="1" applyBorder="1" applyAlignment="1">
      <alignment horizontal="center" vertical="center"/>
    </xf>
    <xf numFmtId="0" fontId="14" fillId="3" borderId="9" xfId="6" applyFont="1" applyFill="1" applyBorder="1" applyAlignment="1">
      <alignment horizontal="center" vertical="center"/>
    </xf>
    <xf numFmtId="0" fontId="14" fillId="3" borderId="8" xfId="6" applyFont="1" applyFill="1" applyBorder="1" applyAlignment="1">
      <alignment horizontal="center" vertical="center"/>
    </xf>
    <xf numFmtId="0" fontId="9" fillId="5" borderId="19" xfId="6" applyFont="1" applyFill="1" applyBorder="1" applyAlignment="1">
      <alignment horizontal="center" vertical="center"/>
    </xf>
    <xf numFmtId="0" fontId="9" fillId="5" borderId="13" xfId="6" applyFont="1" applyFill="1" applyBorder="1" applyAlignment="1">
      <alignment horizontal="center" vertical="center"/>
    </xf>
    <xf numFmtId="0" fontId="9" fillId="5" borderId="7" xfId="6" applyFont="1" applyFill="1" applyBorder="1" applyAlignment="1">
      <alignment horizontal="center" vertical="center"/>
    </xf>
    <xf numFmtId="0" fontId="9" fillId="7" borderId="19" xfId="6" applyFont="1" applyFill="1" applyBorder="1" applyAlignment="1">
      <alignment horizontal="center" vertical="center"/>
    </xf>
    <xf numFmtId="0" fontId="9" fillId="7" borderId="13" xfId="6" applyFont="1" applyFill="1" applyBorder="1" applyAlignment="1">
      <alignment horizontal="center" vertical="center"/>
    </xf>
    <xf numFmtId="0" fontId="9" fillId="7" borderId="7" xfId="6" applyFont="1" applyFill="1" applyBorder="1" applyAlignment="1">
      <alignment horizontal="center" vertical="center"/>
    </xf>
    <xf numFmtId="0" fontId="26" fillId="0" borderId="32" xfId="6" applyFont="1" applyBorder="1" applyAlignment="1">
      <alignment horizontal="left" vertical="center" wrapText="1"/>
    </xf>
    <xf numFmtId="0" fontId="26" fillId="0" borderId="33" xfId="6" applyFont="1" applyBorder="1" applyAlignment="1">
      <alignment horizontal="left" vertical="center" wrapText="1"/>
    </xf>
    <xf numFmtId="0" fontId="26" fillId="0" borderId="34" xfId="6" applyFont="1" applyBorder="1" applyAlignment="1">
      <alignment horizontal="left" vertical="center" wrapText="1"/>
    </xf>
    <xf numFmtId="0" fontId="26" fillId="0" borderId="35" xfId="6" applyFont="1" applyBorder="1" applyAlignment="1">
      <alignment horizontal="left" vertical="center" wrapText="1"/>
    </xf>
    <xf numFmtId="0" fontId="26" fillId="0" borderId="36" xfId="6" applyFont="1" applyBorder="1" applyAlignment="1">
      <alignment horizontal="left" vertical="center" wrapText="1"/>
    </xf>
    <xf numFmtId="0" fontId="26" fillId="0" borderId="37" xfId="6" applyFont="1" applyBorder="1" applyAlignment="1">
      <alignment horizontal="left" vertical="center" wrapText="1"/>
    </xf>
    <xf numFmtId="0" fontId="21" fillId="0" borderId="0" xfId="6" applyFont="1" applyAlignment="1">
      <alignment horizontal="center" vertical="center" wrapText="1"/>
    </xf>
    <xf numFmtId="0" fontId="18" fillId="0" borderId="0" xfId="6" applyFont="1" applyAlignment="1">
      <alignment horizontal="left" vertical="center"/>
    </xf>
    <xf numFmtId="0" fontId="39" fillId="2" borderId="15" xfId="6" applyFont="1" applyFill="1" applyBorder="1" applyAlignment="1">
      <alignment horizontal="center" vertical="center"/>
    </xf>
    <xf numFmtId="0" fontId="39" fillId="2" borderId="14" xfId="6" applyFont="1" applyFill="1" applyBorder="1" applyAlignment="1">
      <alignment horizontal="center" vertical="center"/>
    </xf>
    <xf numFmtId="0" fontId="9" fillId="6" borderId="2" xfId="6" applyFont="1" applyFill="1" applyBorder="1" applyAlignment="1">
      <alignment horizontal="center" vertical="center"/>
    </xf>
    <xf numFmtId="0" fontId="13" fillId="2" borderId="22" xfId="6" applyFont="1" applyFill="1" applyBorder="1" applyAlignment="1">
      <alignment horizontal="center" vertical="center"/>
    </xf>
    <xf numFmtId="0" fontId="13" fillId="2" borderId="23" xfId="6" applyFont="1" applyFill="1" applyBorder="1" applyAlignment="1">
      <alignment horizontal="center" vertical="center"/>
    </xf>
    <xf numFmtId="0" fontId="13" fillId="2" borderId="19" xfId="6" applyFont="1" applyFill="1" applyBorder="1" applyAlignment="1">
      <alignment horizontal="center" vertical="center" textRotation="255" wrapText="1"/>
    </xf>
    <xf numFmtId="0" fontId="13" fillId="2" borderId="13" xfId="6" applyFont="1" applyFill="1" applyBorder="1" applyAlignment="1">
      <alignment horizontal="center" vertical="center" textRotation="255" wrapText="1"/>
    </xf>
    <xf numFmtId="0" fontId="13" fillId="2" borderId="7" xfId="6" applyFont="1" applyFill="1" applyBorder="1" applyAlignment="1">
      <alignment horizontal="center" vertical="center" textRotation="255" wrapText="1"/>
    </xf>
    <xf numFmtId="49" fontId="18" fillId="2" borderId="18" xfId="6" applyNumberFormat="1" applyFont="1" applyFill="1" applyBorder="1" applyAlignment="1">
      <alignment horizontal="right" vertical="center"/>
    </xf>
    <xf numFmtId="49" fontId="18" fillId="2" borderId="17" xfId="6" applyNumberFormat="1" applyFont="1" applyFill="1" applyBorder="1" applyAlignment="1">
      <alignment horizontal="right" vertical="center"/>
    </xf>
    <xf numFmtId="49" fontId="18" fillId="2" borderId="12" xfId="6" applyNumberFormat="1" applyFont="1" applyFill="1" applyBorder="1" applyAlignment="1">
      <alignment horizontal="right" vertical="center"/>
    </xf>
    <xf numFmtId="49" fontId="18" fillId="2" borderId="11" xfId="6" applyNumberFormat="1" applyFont="1" applyFill="1" applyBorder="1" applyAlignment="1">
      <alignment horizontal="right" vertical="center"/>
    </xf>
    <xf numFmtId="49" fontId="18" fillId="2" borderId="6" xfId="6" applyNumberFormat="1" applyFont="1" applyFill="1" applyBorder="1" applyAlignment="1">
      <alignment horizontal="right" vertical="center"/>
    </xf>
    <xf numFmtId="49" fontId="18" fillId="2" borderId="5" xfId="6" applyNumberFormat="1" applyFont="1" applyFill="1" applyBorder="1" applyAlignment="1">
      <alignment horizontal="right" vertical="center"/>
    </xf>
    <xf numFmtId="0" fontId="50" fillId="2" borderId="32" xfId="6" applyFont="1" applyFill="1" applyBorder="1" applyAlignment="1">
      <alignment horizontal="center" vertical="center"/>
    </xf>
    <xf numFmtId="0" fontId="50" fillId="2" borderId="33" xfId="6" applyFont="1" applyFill="1" applyBorder="1" applyAlignment="1">
      <alignment horizontal="center" vertical="center"/>
    </xf>
    <xf numFmtId="0" fontId="50" fillId="2" borderId="34" xfId="6" applyFont="1" applyFill="1" applyBorder="1" applyAlignment="1">
      <alignment horizontal="center" vertical="center"/>
    </xf>
    <xf numFmtId="0" fontId="50" fillId="2" borderId="35" xfId="6" applyFont="1" applyFill="1" applyBorder="1" applyAlignment="1">
      <alignment horizontal="center" vertical="center"/>
    </xf>
    <xf numFmtId="0" fontId="50" fillId="2" borderId="36" xfId="6" applyFont="1" applyFill="1" applyBorder="1" applyAlignment="1">
      <alignment horizontal="center" vertical="center"/>
    </xf>
    <xf numFmtId="0" fontId="50" fillId="2" borderId="37" xfId="6" applyFont="1" applyFill="1" applyBorder="1" applyAlignment="1">
      <alignment horizontal="center" vertical="center"/>
    </xf>
    <xf numFmtId="49" fontId="49" fillId="2" borderId="30" xfId="6" quotePrefix="1" applyNumberFormat="1" applyFont="1" applyFill="1" applyBorder="1" applyAlignment="1">
      <alignment horizontal="center" vertical="center"/>
    </xf>
    <xf numFmtId="49" fontId="49" fillId="2" borderId="31" xfId="6" quotePrefix="1" applyNumberFormat="1" applyFont="1" applyFill="1" applyBorder="1" applyAlignment="1">
      <alignment horizontal="center" vertical="center"/>
    </xf>
    <xf numFmtId="49" fontId="49" fillId="2" borderId="28" xfId="6" quotePrefix="1" applyNumberFormat="1" applyFont="1" applyFill="1" applyBorder="1" applyAlignment="1">
      <alignment horizontal="center" vertical="center"/>
    </xf>
    <xf numFmtId="0" fontId="41" fillId="0" borderId="0" xfId="4" quotePrefix="1" applyFont="1" applyAlignment="1">
      <alignment horizontal="left" vertical="distributed" wrapText="1"/>
    </xf>
    <xf numFmtId="0" fontId="20" fillId="0" borderId="36" xfId="6" applyFont="1" applyBorder="1" applyAlignment="1">
      <alignment horizontal="left" vertical="top" wrapText="1"/>
    </xf>
    <xf numFmtId="0" fontId="33" fillId="0" borderId="30" xfId="6" applyFont="1" applyBorder="1" applyAlignment="1">
      <alignment horizontal="center" vertical="center"/>
    </xf>
    <xf numFmtId="0" fontId="33" fillId="0" borderId="28" xfId="6" applyFont="1" applyBorder="1" applyAlignment="1">
      <alignment horizontal="center" vertical="center"/>
    </xf>
    <xf numFmtId="6" fontId="7" fillId="2" borderId="30" xfId="7" applyFont="1" applyFill="1" applyBorder="1" applyAlignment="1">
      <alignment horizontal="left" vertical="center" indent="2"/>
    </xf>
    <xf numFmtId="6" fontId="7" fillId="2" borderId="28" xfId="7" applyFont="1" applyFill="1" applyBorder="1" applyAlignment="1">
      <alignment horizontal="left" vertical="center" indent="2"/>
    </xf>
    <xf numFmtId="0" fontId="7" fillId="0" borderId="32" xfId="6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0" fontId="7" fillId="0" borderId="35" xfId="6" applyFont="1" applyBorder="1" applyAlignment="1">
      <alignment horizontal="center" vertical="center"/>
    </xf>
    <xf numFmtId="0" fontId="7" fillId="0" borderId="37" xfId="6" applyFont="1" applyBorder="1" applyAlignment="1">
      <alignment horizontal="center" vertical="center"/>
    </xf>
    <xf numFmtId="0" fontId="10" fillId="0" borderId="19" xfId="6" applyFont="1" applyBorder="1" applyAlignment="1">
      <alignment horizontal="center" vertical="center"/>
    </xf>
    <xf numFmtId="0" fontId="10" fillId="0" borderId="13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9" fillId="0" borderId="18" xfId="6" applyFont="1" applyBorder="1" applyAlignment="1">
      <alignment horizontal="center" vertical="center" wrapText="1"/>
    </xf>
    <xf numFmtId="0" fontId="25" fillId="0" borderId="21" xfId="6" applyFont="1" applyBorder="1" applyAlignment="1">
      <alignment horizontal="center" vertical="center" wrapText="1"/>
    </xf>
    <xf numFmtId="0" fontId="25" fillId="0" borderId="17" xfId="6" applyFont="1" applyBorder="1" applyAlignment="1">
      <alignment horizontal="center" vertical="center" wrapText="1"/>
    </xf>
    <xf numFmtId="0" fontId="25" fillId="0" borderId="12" xfId="6" applyFont="1" applyBorder="1" applyAlignment="1">
      <alignment horizontal="center" vertical="center" wrapText="1"/>
    </xf>
    <xf numFmtId="0" fontId="25" fillId="0" borderId="0" xfId="6" applyFont="1" applyAlignment="1">
      <alignment horizontal="center" vertical="center" wrapText="1"/>
    </xf>
    <xf numFmtId="0" fontId="25" fillId="0" borderId="11" xfId="6" applyFont="1" applyBorder="1" applyAlignment="1">
      <alignment horizontal="center" vertical="center" wrapText="1"/>
    </xf>
    <xf numFmtId="0" fontId="25" fillId="0" borderId="6" xfId="6" applyFont="1" applyBorder="1" applyAlignment="1">
      <alignment horizontal="center" vertical="center" wrapText="1"/>
    </xf>
    <xf numFmtId="0" fontId="25" fillId="0" borderId="10" xfId="6" applyFont="1" applyBorder="1" applyAlignment="1">
      <alignment horizontal="center" vertical="center" wrapText="1"/>
    </xf>
    <xf numFmtId="0" fontId="25" fillId="0" borderId="5" xfId="6" applyFont="1" applyBorder="1" applyAlignment="1">
      <alignment horizontal="center" vertical="center" wrapText="1"/>
    </xf>
    <xf numFmtId="0" fontId="19" fillId="0" borderId="17" xfId="6" applyFont="1" applyBorder="1" applyAlignment="1">
      <alignment horizontal="center" vertical="center" wrapText="1"/>
    </xf>
    <xf numFmtId="0" fontId="19" fillId="0" borderId="12" xfId="6" applyFont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wrapText="1"/>
    </xf>
    <xf numFmtId="0" fontId="19" fillId="0" borderId="6" xfId="6" applyFont="1" applyBorder="1" applyAlignment="1">
      <alignment horizontal="center" vertical="center" wrapText="1"/>
    </xf>
    <xf numFmtId="0" fontId="19" fillId="0" borderId="5" xfId="6" applyFont="1" applyBorder="1" applyAlignment="1">
      <alignment horizontal="center" vertical="center" wrapText="1"/>
    </xf>
    <xf numFmtId="0" fontId="40" fillId="0" borderId="19" xfId="6" applyFont="1" applyBorder="1" applyAlignment="1">
      <alignment horizontal="center" vertical="center" wrapText="1"/>
    </xf>
    <xf numFmtId="0" fontId="40" fillId="0" borderId="7" xfId="6" applyFont="1" applyBorder="1" applyAlignment="1">
      <alignment horizontal="center" vertical="center" wrapText="1"/>
    </xf>
    <xf numFmtId="0" fontId="31" fillId="2" borderId="19" xfId="6" applyFont="1" applyFill="1" applyBorder="1" applyAlignment="1">
      <alignment horizontal="center" vertical="center"/>
    </xf>
    <xf numFmtId="0" fontId="31" fillId="2" borderId="13" xfId="6" applyFont="1" applyFill="1" applyBorder="1" applyAlignment="1">
      <alignment horizontal="center" vertical="center"/>
    </xf>
    <xf numFmtId="0" fontId="31" fillId="2" borderId="7" xfId="6" applyFont="1" applyFill="1" applyBorder="1" applyAlignment="1">
      <alignment horizontal="center" vertical="center"/>
    </xf>
    <xf numFmtId="0" fontId="7" fillId="2" borderId="32" xfId="6" applyFont="1" applyFill="1" applyBorder="1" applyAlignment="1">
      <alignment horizontal="center" vertical="center"/>
    </xf>
    <xf numFmtId="0" fontId="7" fillId="2" borderId="33" xfId="6" applyFont="1" applyFill="1" applyBorder="1" applyAlignment="1">
      <alignment horizontal="center" vertical="center"/>
    </xf>
    <xf numFmtId="0" fontId="7" fillId="2" borderId="34" xfId="6" applyFont="1" applyFill="1" applyBorder="1" applyAlignment="1">
      <alignment horizontal="center" vertical="center"/>
    </xf>
    <xf numFmtId="0" fontId="7" fillId="2" borderId="35" xfId="6" applyFont="1" applyFill="1" applyBorder="1" applyAlignment="1">
      <alignment horizontal="center" vertical="center"/>
    </xf>
    <xf numFmtId="0" fontId="7" fillId="2" borderId="36" xfId="6" applyFont="1" applyFill="1" applyBorder="1" applyAlignment="1">
      <alignment horizontal="center" vertical="center"/>
    </xf>
    <xf numFmtId="0" fontId="7" fillId="2" borderId="37" xfId="6" applyFont="1" applyFill="1" applyBorder="1" applyAlignment="1">
      <alignment horizontal="center" vertical="center"/>
    </xf>
    <xf numFmtId="0" fontId="4" fillId="2" borderId="19" xfId="6" applyFont="1" applyFill="1" applyBorder="1" applyAlignment="1">
      <alignment horizontal="center" vertical="center" shrinkToFit="1"/>
    </xf>
    <xf numFmtId="0" fontId="4" fillId="2" borderId="13" xfId="6" applyFont="1" applyFill="1" applyBorder="1" applyAlignment="1">
      <alignment horizontal="center" vertical="center" shrinkToFit="1"/>
    </xf>
    <xf numFmtId="0" fontId="4" fillId="2" borderId="7" xfId="6" applyFont="1" applyFill="1" applyBorder="1" applyAlignment="1">
      <alignment horizontal="center" vertical="center" shrinkToFit="1"/>
    </xf>
    <xf numFmtId="49" fontId="46" fillId="2" borderId="30" xfId="6" quotePrefix="1" applyNumberFormat="1" applyFont="1" applyFill="1" applyBorder="1" applyAlignment="1">
      <alignment horizontal="center" vertical="center"/>
    </xf>
    <xf numFmtId="49" fontId="46" fillId="2" borderId="31" xfId="6" quotePrefix="1" applyNumberFormat="1" applyFont="1" applyFill="1" applyBorder="1" applyAlignment="1">
      <alignment horizontal="center" vertical="center"/>
    </xf>
    <xf numFmtId="49" fontId="46" fillId="2" borderId="28" xfId="6" quotePrefix="1" applyNumberFormat="1" applyFont="1" applyFill="1" applyBorder="1" applyAlignment="1">
      <alignment horizontal="center" vertical="center"/>
    </xf>
    <xf numFmtId="49" fontId="5" fillId="2" borderId="18" xfId="6" applyNumberFormat="1" applyFont="1" applyFill="1" applyBorder="1" applyAlignment="1">
      <alignment horizontal="right" vertical="center"/>
    </xf>
    <xf numFmtId="49" fontId="5" fillId="2" borderId="17" xfId="6" applyNumberFormat="1" applyFont="1" applyFill="1" applyBorder="1" applyAlignment="1">
      <alignment horizontal="right" vertical="center"/>
    </xf>
    <xf numFmtId="49" fontId="5" fillId="2" borderId="12" xfId="6" applyNumberFormat="1" applyFont="1" applyFill="1" applyBorder="1" applyAlignment="1">
      <alignment horizontal="right" vertical="center"/>
    </xf>
    <xf numFmtId="49" fontId="5" fillId="2" borderId="11" xfId="6" applyNumberFormat="1" applyFont="1" applyFill="1" applyBorder="1" applyAlignment="1">
      <alignment horizontal="right" vertical="center"/>
    </xf>
    <xf numFmtId="49" fontId="5" fillId="2" borderId="6" xfId="6" applyNumberFormat="1" applyFont="1" applyFill="1" applyBorder="1" applyAlignment="1">
      <alignment horizontal="right" vertical="center"/>
    </xf>
    <xf numFmtId="49" fontId="5" fillId="2" borderId="5" xfId="6" applyNumberFormat="1" applyFont="1" applyFill="1" applyBorder="1" applyAlignment="1">
      <alignment horizontal="right" vertical="center"/>
    </xf>
    <xf numFmtId="0" fontId="47" fillId="2" borderId="1" xfId="6" applyFont="1" applyFill="1" applyBorder="1" applyAlignment="1">
      <alignment horizontal="left" vertical="center"/>
    </xf>
    <xf numFmtId="0" fontId="47" fillId="2" borderId="4" xfId="6" applyFont="1" applyFill="1" applyBorder="1" applyAlignment="1">
      <alignment horizontal="left" vertical="center"/>
    </xf>
    <xf numFmtId="0" fontId="47" fillId="2" borderId="29" xfId="6" applyFont="1" applyFill="1" applyBorder="1" applyAlignment="1">
      <alignment horizontal="left" vertical="center"/>
    </xf>
    <xf numFmtId="0" fontId="45" fillId="2" borderId="39" xfId="6" applyFont="1" applyFill="1" applyBorder="1" applyAlignment="1">
      <alignment horizontal="left" vertical="center"/>
    </xf>
    <xf numFmtId="0" fontId="45" fillId="2" borderId="24" xfId="6" applyFont="1" applyFill="1" applyBorder="1" applyAlignment="1">
      <alignment horizontal="left" vertical="center"/>
    </xf>
    <xf numFmtId="0" fontId="45" fillId="2" borderId="25" xfId="6" applyFont="1" applyFill="1" applyBorder="1" applyAlignment="1">
      <alignment horizontal="left" vertical="center"/>
    </xf>
    <xf numFmtId="0" fontId="46" fillId="2" borderId="45" xfId="6" applyFont="1" applyFill="1" applyBorder="1" applyAlignment="1">
      <alignment horizontal="left" vertical="center"/>
    </xf>
    <xf numFmtId="0" fontId="46" fillId="2" borderId="26" xfId="6" applyFont="1" applyFill="1" applyBorder="1" applyAlignment="1">
      <alignment horizontal="left" vertical="center"/>
    </xf>
    <xf numFmtId="0" fontId="46" fillId="2" borderId="27" xfId="6" applyFont="1" applyFill="1" applyBorder="1" applyAlignment="1">
      <alignment horizontal="left" vertical="center"/>
    </xf>
    <xf numFmtId="0" fontId="46" fillId="2" borderId="1" xfId="6" applyFont="1" applyFill="1" applyBorder="1" applyAlignment="1">
      <alignment horizontal="left" vertical="center"/>
    </xf>
    <xf numFmtId="0" fontId="46" fillId="2" borderId="29" xfId="6" applyFont="1" applyFill="1" applyBorder="1" applyAlignment="1">
      <alignment horizontal="left" vertical="center"/>
    </xf>
    <xf numFmtId="0" fontId="46" fillId="2" borderId="3" xfId="6" applyFont="1" applyFill="1" applyBorder="1" applyAlignment="1">
      <alignment horizontal="left" vertical="center"/>
    </xf>
    <xf numFmtId="177" fontId="21" fillId="0" borderId="0" xfId="6" applyNumberFormat="1" applyFont="1" applyAlignment="1">
      <alignment horizontal="center" vertical="center"/>
    </xf>
    <xf numFmtId="177" fontId="53" fillId="0" borderId="0" xfId="6" applyNumberFormat="1" applyFont="1" applyAlignment="1">
      <alignment horizontal="center" vertical="center"/>
    </xf>
    <xf numFmtId="0" fontId="17" fillId="0" borderId="0" xfId="6" applyFont="1" applyAlignment="1">
      <alignment horizontal="left" vertical="top"/>
    </xf>
    <xf numFmtId="0" fontId="17" fillId="0" borderId="10" xfId="6" applyFont="1" applyBorder="1" applyAlignment="1">
      <alignment horizontal="left" vertical="top"/>
    </xf>
  </cellXfs>
  <cellStyles count="11">
    <cellStyle name="ハイパーリンク" xfId="4" builtinId="8"/>
    <cellStyle name="桁区切り" xfId="5" builtinId="6"/>
    <cellStyle name="桁区切り 2" xfId="3" xr:uid="{3CFFF854-B2C6-4399-B615-2354C83C6A26}"/>
    <cellStyle name="桁区切り 2 2" xfId="8" xr:uid="{90CC0E3B-848F-4E36-B608-EC74C7B5F30E}"/>
    <cellStyle name="通貨" xfId="9" builtinId="7"/>
    <cellStyle name="通貨 2" xfId="2" xr:uid="{D4C1EB13-1A06-458E-875A-42E6958BB3D1}"/>
    <cellStyle name="通貨 2 2" xfId="7" xr:uid="{079F70D2-5AC4-43E5-B656-4BD6CD919FFF}"/>
    <cellStyle name="標準" xfId="0" builtinId="0"/>
    <cellStyle name="標準 2" xfId="1" xr:uid="{99BB7E79-6FF9-4BC5-8A3A-B309E43168C5}"/>
    <cellStyle name="標準 2 2" xfId="6" xr:uid="{3B8D8ADD-BB9A-417D-9C49-3C6AB6610D09}"/>
    <cellStyle name="標準 4" xfId="10" xr:uid="{0CEF4EC7-7B00-4B10-B7A3-FB4D2B5EE4AE}"/>
  </cellStyles>
  <dxfs count="34"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theme="6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6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90079</xdr:colOff>
      <xdr:row>20</xdr:row>
      <xdr:rowOff>389154</xdr:rowOff>
    </xdr:from>
    <xdr:to>
      <xdr:col>18</xdr:col>
      <xdr:colOff>190500</xdr:colOff>
      <xdr:row>27</xdr:row>
      <xdr:rowOff>15876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00704" y="11327029"/>
          <a:ext cx="8863421" cy="3246222"/>
        </a:xfrm>
        <a:prstGeom prst="rect">
          <a:avLst/>
        </a:prstGeom>
        <a:solidFill>
          <a:schemeClr val="accent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800" b="1" u="sng">
              <a:solidFill>
                <a:sysClr val="windowText" lastClr="000000"/>
              </a:solidFill>
            </a:rPr>
            <a:t>記入見本</a:t>
          </a:r>
          <a:endParaRPr kumimoji="1" lang="en-US" altLang="ja-JP" sz="4800" b="1" u="sng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400" b="1" u="sng">
              <a:solidFill>
                <a:sysClr val="windowText" lastClr="000000"/>
              </a:solidFill>
            </a:rPr>
            <a:t>受診者氏名は協会けんぽ一般健診を受けられる方から</a:t>
          </a:r>
          <a:endParaRPr kumimoji="1" lang="en-US" altLang="ja-JP" sz="2400" b="1" u="sng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400" b="1" u="sng">
              <a:solidFill>
                <a:sysClr val="windowText" lastClr="000000"/>
              </a:solidFill>
            </a:rPr>
            <a:t>順番にご記入ください。</a:t>
          </a:r>
          <a:endParaRPr kumimoji="1" lang="en-US" altLang="ja-JP" sz="2400" b="1" u="sng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400" b="1" u="sng">
              <a:solidFill>
                <a:sysClr val="windowText" lastClr="000000"/>
              </a:solidFill>
            </a:rPr>
            <a:t>また、請求については協会けんぽ受診者から</a:t>
          </a:r>
          <a:endParaRPr kumimoji="1" lang="en-US" altLang="ja-JP" sz="2400" b="1" u="sng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400" b="1" u="sng">
              <a:solidFill>
                <a:sysClr val="windowText" lastClr="000000"/>
              </a:solidFill>
            </a:rPr>
            <a:t>人数計算いたします。</a:t>
          </a:r>
          <a:endParaRPr kumimoji="1" lang="en-US" altLang="ja-JP" sz="2400" b="1" u="sng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380997</xdr:colOff>
      <xdr:row>4</xdr:row>
      <xdr:rowOff>7937</xdr:rowOff>
    </xdr:from>
    <xdr:ext cx="1656000" cy="164335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47" y="2760662"/>
          <a:ext cx="1656000" cy="1643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8</xdr:col>
      <xdr:colOff>459441</xdr:colOff>
      <xdr:row>7</xdr:row>
      <xdr:rowOff>33618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0"/>
          <a:ext cx="7866529" cy="4560794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 u="sng">
              <a:solidFill>
                <a:sysClr val="windowText" lastClr="000000"/>
              </a:solidFill>
            </a:rPr>
            <a:t>健康保険証の記載事項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101972</xdr:colOff>
          <xdr:row>12</xdr:row>
          <xdr:rowOff>363087</xdr:rowOff>
        </xdr:from>
        <xdr:to>
          <xdr:col>7</xdr:col>
          <xdr:colOff>212090</xdr:colOff>
          <xdr:row>14</xdr:row>
          <xdr:rowOff>94148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5366699" y="6978632"/>
              <a:ext cx="646982" cy="874061"/>
              <a:chOff x="5447177" y="7008147"/>
              <a:chExt cx="306480" cy="874100"/>
            </a:xfrm>
          </xdr:grpSpPr>
          <xdr:sp macro="" textlink="">
            <xdr:nvSpPr>
              <xdr:cNvPr id="22529" name="Check Box 1" hidden="1">
                <a:extLst>
                  <a:ext uri="{63B3BB69-23CF-44E3-9099-C40C66FF867C}">
                    <a14:compatExt spid="_x0000_s22529"/>
                  </a:ext>
                  <a:ext uri="{FF2B5EF4-FFF2-40B4-BE49-F238E27FC236}">
                    <a16:creationId xmlns:a16="http://schemas.microsoft.com/office/drawing/2014/main" id="{00000000-0008-0000-0200-000001580000}"/>
                  </a:ext>
                </a:extLst>
              </xdr:cNvPr>
              <xdr:cNvSpPr/>
            </xdr:nvSpPr>
            <xdr:spPr bwMode="auto">
              <a:xfrm>
                <a:off x="5447177" y="7008147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22530" name="Check Box 2" hidden="1">
                <a:extLst>
                  <a:ext uri="{63B3BB69-23CF-44E3-9099-C40C66FF867C}">
                    <a14:compatExt spid="_x0000_s22530"/>
                  </a:ext>
                  <a:ext uri="{FF2B5EF4-FFF2-40B4-BE49-F238E27FC236}">
                    <a16:creationId xmlns:a16="http://schemas.microsoft.com/office/drawing/2014/main" id="{00000000-0008-0000-0200-000002580000}"/>
                  </a:ext>
                </a:extLst>
              </xdr:cNvPr>
              <xdr:cNvSpPr/>
            </xdr:nvSpPr>
            <xdr:spPr bwMode="auto">
              <a:xfrm>
                <a:off x="5448857" y="7520297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97488</xdr:colOff>
      <xdr:row>15</xdr:row>
      <xdr:rowOff>369810</xdr:rowOff>
    </xdr:from>
    <xdr:to>
      <xdr:col>7</xdr:col>
      <xdr:colOff>207606</xdr:colOff>
      <xdr:row>17</xdr:row>
      <xdr:rowOff>100871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5362215" y="8561310"/>
          <a:ext cx="646982" cy="874061"/>
          <a:chOff x="5447174" y="7008152"/>
          <a:chExt cx="306486" cy="874077"/>
        </a:xfrm>
      </xdr:grpSpPr>
      <xdr:sp macro="" textlink="">
        <xdr:nvSpPr>
          <xdr:cNvPr id="22531" name="Check Box 3" hidden="1">
            <a:extLst>
              <a:ext uri="{63B3BB69-23CF-44E3-9099-C40C66FF867C}">
                <a14:compatExt xmlns:a14="http://schemas.microsoft.com/office/drawing/2010/main" spid="_x0000_s22531"/>
              </a:ext>
              <a:ext uri="{FF2B5EF4-FFF2-40B4-BE49-F238E27FC236}">
                <a16:creationId xmlns:a16="http://schemas.microsoft.com/office/drawing/2014/main" id="{00000000-0008-0000-0200-000003580000}"/>
              </a:ext>
            </a:extLst>
          </xdr:cNvPr>
          <xdr:cNvSpPr/>
        </xdr:nvSpPr>
        <xdr:spPr bwMode="auto">
          <a:xfrm>
            <a:off x="5447174" y="7008152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S</a:t>
            </a:r>
          </a:p>
        </xdr:txBody>
      </xdr:sp>
      <xdr:sp macro="" textlink="">
        <xdr:nvSpPr>
          <xdr:cNvPr id="22532" name="Check Box 4" hidden="1">
            <a:extLst>
              <a:ext uri="{63B3BB69-23CF-44E3-9099-C40C66FF867C}">
                <a14:compatExt xmlns:a14="http://schemas.microsoft.com/office/drawing/2010/main" spid="_x0000_s22532"/>
              </a:ext>
              <a:ext uri="{FF2B5EF4-FFF2-40B4-BE49-F238E27FC236}">
                <a16:creationId xmlns:a16="http://schemas.microsoft.com/office/drawing/2014/main" id="{00000000-0008-0000-0200-000004580000}"/>
              </a:ext>
            </a:extLst>
          </xdr:cNvPr>
          <xdr:cNvSpPr/>
        </xdr:nvSpPr>
        <xdr:spPr bwMode="auto">
          <a:xfrm>
            <a:off x="5448860" y="7520279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H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104210</xdr:colOff>
          <xdr:row>18</xdr:row>
          <xdr:rowOff>354120</xdr:rowOff>
        </xdr:from>
        <xdr:to>
          <xdr:col>7</xdr:col>
          <xdr:colOff>214328</xdr:colOff>
          <xdr:row>20</xdr:row>
          <xdr:rowOff>85181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pSpPr/>
          </xdr:nvGrpSpPr>
          <xdr:grpSpPr>
            <a:xfrm>
              <a:off x="5368937" y="10121575"/>
              <a:ext cx="646982" cy="874061"/>
              <a:chOff x="5447169" y="7008132"/>
              <a:chExt cx="306489" cy="874085"/>
            </a:xfrm>
          </xdr:grpSpPr>
          <xdr:sp macro="" textlink="">
            <xdr:nvSpPr>
              <xdr:cNvPr id="22533" name="Check Box 5" hidden="1">
                <a:extLst>
                  <a:ext uri="{63B3BB69-23CF-44E3-9099-C40C66FF867C}">
                    <a14:compatExt spid="_x0000_s22533"/>
                  </a:ext>
                  <a:ext uri="{FF2B5EF4-FFF2-40B4-BE49-F238E27FC236}">
                    <a16:creationId xmlns:a16="http://schemas.microsoft.com/office/drawing/2014/main" id="{00000000-0008-0000-0200-000005580000}"/>
                  </a:ext>
                </a:extLst>
              </xdr:cNvPr>
              <xdr:cNvSpPr/>
            </xdr:nvSpPr>
            <xdr:spPr bwMode="auto">
              <a:xfrm>
                <a:off x="5447169" y="700813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22534" name="Check Box 6" hidden="1">
                <a:extLst>
                  <a:ext uri="{63B3BB69-23CF-44E3-9099-C40C66FF867C}">
                    <a14:compatExt spid="_x0000_s22534"/>
                  </a:ext>
                  <a:ext uri="{FF2B5EF4-FFF2-40B4-BE49-F238E27FC236}">
                    <a16:creationId xmlns:a16="http://schemas.microsoft.com/office/drawing/2014/main" id="{00000000-0008-0000-0200-000006580000}"/>
                  </a:ext>
                </a:extLst>
              </xdr:cNvPr>
              <xdr:cNvSpPr/>
            </xdr:nvSpPr>
            <xdr:spPr bwMode="auto">
              <a:xfrm>
                <a:off x="5448858" y="7520267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99726</xdr:colOff>
          <xdr:row>21</xdr:row>
          <xdr:rowOff>372049</xdr:rowOff>
        </xdr:from>
        <xdr:to>
          <xdr:col>7</xdr:col>
          <xdr:colOff>209844</xdr:colOff>
          <xdr:row>23</xdr:row>
          <xdr:rowOff>103110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GrpSpPr/>
          </xdr:nvGrpSpPr>
          <xdr:grpSpPr>
            <a:xfrm>
              <a:off x="5364453" y="11715458"/>
              <a:ext cx="646982" cy="874061"/>
              <a:chOff x="5447169" y="7008133"/>
              <a:chExt cx="306489" cy="874085"/>
            </a:xfrm>
          </xdr:grpSpPr>
          <xdr:sp macro="" textlink="">
            <xdr:nvSpPr>
              <xdr:cNvPr id="22535" name="Check Box 7" hidden="1">
                <a:extLst>
                  <a:ext uri="{63B3BB69-23CF-44E3-9099-C40C66FF867C}">
                    <a14:compatExt spid="_x0000_s22535"/>
                  </a:ext>
                  <a:ext uri="{FF2B5EF4-FFF2-40B4-BE49-F238E27FC236}">
                    <a16:creationId xmlns:a16="http://schemas.microsoft.com/office/drawing/2014/main" id="{00000000-0008-0000-0200-000007580000}"/>
                  </a:ext>
                </a:extLst>
              </xdr:cNvPr>
              <xdr:cNvSpPr/>
            </xdr:nvSpPr>
            <xdr:spPr bwMode="auto">
              <a:xfrm>
                <a:off x="5447169" y="70081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22536" name="Check Box 8" hidden="1">
                <a:extLst>
                  <a:ext uri="{63B3BB69-23CF-44E3-9099-C40C66FF867C}">
                    <a14:compatExt spid="_x0000_s22536"/>
                  </a:ext>
                  <a:ext uri="{FF2B5EF4-FFF2-40B4-BE49-F238E27FC236}">
                    <a16:creationId xmlns:a16="http://schemas.microsoft.com/office/drawing/2014/main" id="{00000000-0008-0000-0200-000008580000}"/>
                  </a:ext>
                </a:extLst>
              </xdr:cNvPr>
              <xdr:cNvSpPr/>
            </xdr:nvSpPr>
            <xdr:spPr bwMode="auto">
              <a:xfrm>
                <a:off x="5448858" y="7520268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106448</xdr:colOff>
          <xdr:row>24</xdr:row>
          <xdr:rowOff>378772</xdr:rowOff>
        </xdr:from>
        <xdr:to>
          <xdr:col>7</xdr:col>
          <xdr:colOff>216566</xdr:colOff>
          <xdr:row>26</xdr:row>
          <xdr:rowOff>109833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5371175" y="13298136"/>
              <a:ext cx="646982" cy="874061"/>
              <a:chOff x="5447169" y="7008133"/>
              <a:chExt cx="306489" cy="874085"/>
            </a:xfrm>
          </xdr:grpSpPr>
          <xdr:sp macro="" textlink="">
            <xdr:nvSpPr>
              <xdr:cNvPr id="22537" name="Check Box 9" hidden="1">
                <a:extLst>
                  <a:ext uri="{63B3BB69-23CF-44E3-9099-C40C66FF867C}">
                    <a14:compatExt spid="_x0000_s22537"/>
                  </a:ext>
                  <a:ext uri="{FF2B5EF4-FFF2-40B4-BE49-F238E27FC236}">
                    <a16:creationId xmlns:a16="http://schemas.microsoft.com/office/drawing/2014/main" id="{00000000-0008-0000-0200-000009580000}"/>
                  </a:ext>
                </a:extLst>
              </xdr:cNvPr>
              <xdr:cNvSpPr/>
            </xdr:nvSpPr>
            <xdr:spPr bwMode="auto">
              <a:xfrm>
                <a:off x="5447169" y="70081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22538" name="Check Box 10" hidden="1">
                <a:extLst>
                  <a:ext uri="{63B3BB69-23CF-44E3-9099-C40C66FF867C}">
                    <a14:compatExt spid="_x0000_s22538"/>
                  </a:ext>
                  <a:ext uri="{FF2B5EF4-FFF2-40B4-BE49-F238E27FC236}">
                    <a16:creationId xmlns:a16="http://schemas.microsoft.com/office/drawing/2014/main" id="{00000000-0008-0000-0200-00000A580000}"/>
                  </a:ext>
                </a:extLst>
              </xdr:cNvPr>
              <xdr:cNvSpPr/>
            </xdr:nvSpPr>
            <xdr:spPr bwMode="auto">
              <a:xfrm>
                <a:off x="5448858" y="7520268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106448</xdr:colOff>
      <xdr:row>24</xdr:row>
      <xdr:rowOff>378772</xdr:rowOff>
    </xdr:from>
    <xdr:to>
      <xdr:col>7</xdr:col>
      <xdr:colOff>216566</xdr:colOff>
      <xdr:row>26</xdr:row>
      <xdr:rowOff>109833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5371175" y="13298136"/>
          <a:ext cx="646982" cy="874061"/>
          <a:chOff x="5447179" y="7008162"/>
          <a:chExt cx="306481" cy="874063"/>
        </a:xfrm>
      </xdr:grpSpPr>
      <xdr:sp macro="" textlink="">
        <xdr:nvSpPr>
          <xdr:cNvPr id="31" name="Check Box 63" hidden="1">
            <a:extLst>
              <a:ext uri="{63B3BB69-23CF-44E3-9099-C40C66FF867C}">
                <a14:compatExt xmlns:a14="http://schemas.microsoft.com/office/drawing/2010/main" spid="_x0000_s1087"/>
              </a:ex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/>
        </xdr:nvSpPr>
        <xdr:spPr bwMode="auto">
          <a:xfrm>
            <a:off x="5447179" y="7008162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S</a:t>
            </a:r>
          </a:p>
        </xdr:txBody>
      </xdr:sp>
      <xdr:sp macro="" textlink="">
        <xdr:nvSpPr>
          <xdr:cNvPr id="22528" name="Check Box 64" hidden="1">
            <a:extLst>
              <a:ext uri="{63B3BB69-23CF-44E3-9099-C40C66FF867C}">
                <a14:compatExt xmlns:a14="http://schemas.microsoft.com/office/drawing/2010/main" spid="_x0000_s1088"/>
              </a:ext>
              <a:ext uri="{FF2B5EF4-FFF2-40B4-BE49-F238E27FC236}">
                <a16:creationId xmlns:a16="http://schemas.microsoft.com/office/drawing/2014/main" id="{00000000-0008-0000-0200-000000580000}"/>
              </a:ext>
            </a:extLst>
          </xdr:cNvPr>
          <xdr:cNvSpPr/>
        </xdr:nvSpPr>
        <xdr:spPr bwMode="auto">
          <a:xfrm>
            <a:off x="5448860" y="7520275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H</a:t>
            </a:r>
          </a:p>
        </xdr:txBody>
      </xdr:sp>
    </xdr:grpSp>
    <xdr:clientData/>
  </xdr:twoCellAnchor>
  <xdr:twoCellAnchor>
    <xdr:from>
      <xdr:col>6</xdr:col>
      <xdr:colOff>106448</xdr:colOff>
      <xdr:row>24</xdr:row>
      <xdr:rowOff>378772</xdr:rowOff>
    </xdr:from>
    <xdr:to>
      <xdr:col>7</xdr:col>
      <xdr:colOff>216566</xdr:colOff>
      <xdr:row>26</xdr:row>
      <xdr:rowOff>109833</xdr:rowOff>
    </xdr:to>
    <xdr:grpSp>
      <xdr:nvGrpSpPr>
        <xdr:cNvPr id="22562" name="グループ化 22561">
          <a:extLst>
            <a:ext uri="{FF2B5EF4-FFF2-40B4-BE49-F238E27FC236}">
              <a16:creationId xmlns:a16="http://schemas.microsoft.com/office/drawing/2014/main" id="{00000000-0008-0000-0200-000022580000}"/>
            </a:ext>
          </a:extLst>
        </xdr:cNvPr>
        <xdr:cNvGrpSpPr/>
      </xdr:nvGrpSpPr>
      <xdr:grpSpPr>
        <a:xfrm>
          <a:off x="5371175" y="13298136"/>
          <a:ext cx="646982" cy="874061"/>
          <a:chOff x="5447179" y="7008162"/>
          <a:chExt cx="306481" cy="874063"/>
        </a:xfrm>
      </xdr:grpSpPr>
      <xdr:sp macro="" textlink="">
        <xdr:nvSpPr>
          <xdr:cNvPr id="22563" name="Check Box 63" hidden="1">
            <a:extLst>
              <a:ext uri="{63B3BB69-23CF-44E3-9099-C40C66FF867C}">
                <a14:compatExt xmlns:a14="http://schemas.microsoft.com/office/drawing/2010/main" spid="_x0000_s1087"/>
              </a:ext>
              <a:ext uri="{FF2B5EF4-FFF2-40B4-BE49-F238E27FC236}">
                <a16:creationId xmlns:a16="http://schemas.microsoft.com/office/drawing/2014/main" id="{00000000-0008-0000-0200-000023580000}"/>
              </a:ext>
            </a:extLst>
          </xdr:cNvPr>
          <xdr:cNvSpPr/>
        </xdr:nvSpPr>
        <xdr:spPr bwMode="auto">
          <a:xfrm>
            <a:off x="5447179" y="7008162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S</a:t>
            </a:r>
          </a:p>
        </xdr:txBody>
      </xdr:sp>
      <xdr:sp macro="" textlink="">
        <xdr:nvSpPr>
          <xdr:cNvPr id="22564" name="Check Box 64" hidden="1">
            <a:extLst>
              <a:ext uri="{63B3BB69-23CF-44E3-9099-C40C66FF867C}">
                <a14:compatExt xmlns:a14="http://schemas.microsoft.com/office/drawing/2010/main" spid="_x0000_s1088"/>
              </a:ext>
              <a:ext uri="{FF2B5EF4-FFF2-40B4-BE49-F238E27FC236}">
                <a16:creationId xmlns:a16="http://schemas.microsoft.com/office/drawing/2014/main" id="{00000000-0008-0000-0200-000024580000}"/>
              </a:ext>
            </a:extLst>
          </xdr:cNvPr>
          <xdr:cNvSpPr/>
        </xdr:nvSpPr>
        <xdr:spPr bwMode="auto">
          <a:xfrm>
            <a:off x="5448860" y="7520275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H</a:t>
            </a:r>
          </a:p>
        </xdr:txBody>
      </xdr:sp>
    </xdr:grpSp>
    <xdr:clientData/>
  </xdr:twoCellAnchor>
  <xdr:twoCellAnchor>
    <xdr:from>
      <xdr:col>6</xdr:col>
      <xdr:colOff>106448</xdr:colOff>
      <xdr:row>24</xdr:row>
      <xdr:rowOff>378772</xdr:rowOff>
    </xdr:from>
    <xdr:to>
      <xdr:col>7</xdr:col>
      <xdr:colOff>216566</xdr:colOff>
      <xdr:row>26</xdr:row>
      <xdr:rowOff>109833</xdr:rowOff>
    </xdr:to>
    <xdr:grpSp>
      <xdr:nvGrpSpPr>
        <xdr:cNvPr id="22572" name="グループ化 22571">
          <a:extLst>
            <a:ext uri="{FF2B5EF4-FFF2-40B4-BE49-F238E27FC236}">
              <a16:creationId xmlns:a16="http://schemas.microsoft.com/office/drawing/2014/main" id="{48A12321-318C-459B-88E6-D2BE470ADE89}"/>
            </a:ext>
          </a:extLst>
        </xdr:cNvPr>
        <xdr:cNvGrpSpPr/>
      </xdr:nvGrpSpPr>
      <xdr:grpSpPr>
        <a:xfrm>
          <a:off x="5371175" y="13298136"/>
          <a:ext cx="646982" cy="874061"/>
          <a:chOff x="5447179" y="7008162"/>
          <a:chExt cx="306481" cy="874063"/>
        </a:xfrm>
      </xdr:grpSpPr>
      <xdr:sp macro="" textlink="">
        <xdr:nvSpPr>
          <xdr:cNvPr id="22573" name="Check Box 63" hidden="1">
            <a:extLst>
              <a:ext uri="{63B3BB69-23CF-44E3-9099-C40C66FF867C}">
                <a14:compatExt xmlns:a14="http://schemas.microsoft.com/office/drawing/2010/main" spid="_x0000_s1087"/>
              </a:ext>
              <a:ext uri="{FF2B5EF4-FFF2-40B4-BE49-F238E27FC236}">
                <a16:creationId xmlns:a16="http://schemas.microsoft.com/office/drawing/2014/main" id="{20C67F4E-5033-C92F-4014-BA556A7BE9A8}"/>
              </a:ext>
            </a:extLst>
          </xdr:cNvPr>
          <xdr:cNvSpPr/>
        </xdr:nvSpPr>
        <xdr:spPr bwMode="auto">
          <a:xfrm>
            <a:off x="5447179" y="7008162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S</a:t>
            </a:r>
          </a:p>
        </xdr:txBody>
      </xdr:sp>
      <xdr:sp macro="" textlink="">
        <xdr:nvSpPr>
          <xdr:cNvPr id="22574" name="Check Box 64" hidden="1">
            <a:extLst>
              <a:ext uri="{63B3BB69-23CF-44E3-9099-C40C66FF867C}">
                <a14:compatExt xmlns:a14="http://schemas.microsoft.com/office/drawing/2010/main" spid="_x0000_s1088"/>
              </a:ext>
              <a:ext uri="{FF2B5EF4-FFF2-40B4-BE49-F238E27FC236}">
                <a16:creationId xmlns:a16="http://schemas.microsoft.com/office/drawing/2014/main" id="{0D691931-A9AE-5DD7-CC6F-F014282DDC85}"/>
              </a:ext>
            </a:extLst>
          </xdr:cNvPr>
          <xdr:cNvSpPr/>
        </xdr:nvSpPr>
        <xdr:spPr bwMode="auto">
          <a:xfrm>
            <a:off x="5448860" y="7520275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H</a:t>
            </a:r>
          </a:p>
        </xdr:txBody>
      </xdr:sp>
    </xdr:grpSp>
    <xdr:clientData/>
  </xdr:twoCellAnchor>
  <xdr:twoCellAnchor>
    <xdr:from>
      <xdr:col>6</xdr:col>
      <xdr:colOff>106448</xdr:colOff>
      <xdr:row>24</xdr:row>
      <xdr:rowOff>378772</xdr:rowOff>
    </xdr:from>
    <xdr:to>
      <xdr:col>7</xdr:col>
      <xdr:colOff>216566</xdr:colOff>
      <xdr:row>26</xdr:row>
      <xdr:rowOff>109833</xdr:rowOff>
    </xdr:to>
    <xdr:grpSp>
      <xdr:nvGrpSpPr>
        <xdr:cNvPr id="22578" name="グループ化 22577">
          <a:extLst>
            <a:ext uri="{FF2B5EF4-FFF2-40B4-BE49-F238E27FC236}">
              <a16:creationId xmlns:a16="http://schemas.microsoft.com/office/drawing/2014/main" id="{40CABAD0-3974-4BAE-8032-7BAF9912F8CC}"/>
            </a:ext>
          </a:extLst>
        </xdr:cNvPr>
        <xdr:cNvGrpSpPr/>
      </xdr:nvGrpSpPr>
      <xdr:grpSpPr>
        <a:xfrm>
          <a:off x="5371175" y="13298136"/>
          <a:ext cx="646982" cy="874061"/>
          <a:chOff x="5447179" y="7008162"/>
          <a:chExt cx="306481" cy="874063"/>
        </a:xfrm>
      </xdr:grpSpPr>
      <xdr:sp macro="" textlink="">
        <xdr:nvSpPr>
          <xdr:cNvPr id="22579" name="Check Box 63" hidden="1">
            <a:extLst>
              <a:ext uri="{63B3BB69-23CF-44E3-9099-C40C66FF867C}">
                <a14:compatExt xmlns:a14="http://schemas.microsoft.com/office/drawing/2010/main" spid="_x0000_s1087"/>
              </a:ext>
              <a:ext uri="{FF2B5EF4-FFF2-40B4-BE49-F238E27FC236}">
                <a16:creationId xmlns:a16="http://schemas.microsoft.com/office/drawing/2014/main" id="{814E9E6B-631A-9AB2-FF26-19FCA5B33BF4}"/>
              </a:ext>
            </a:extLst>
          </xdr:cNvPr>
          <xdr:cNvSpPr/>
        </xdr:nvSpPr>
        <xdr:spPr bwMode="auto">
          <a:xfrm>
            <a:off x="5447179" y="7008162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S</a:t>
            </a:r>
          </a:p>
        </xdr:txBody>
      </xdr:sp>
      <xdr:sp macro="" textlink="">
        <xdr:nvSpPr>
          <xdr:cNvPr id="22580" name="Check Box 64" hidden="1">
            <a:extLst>
              <a:ext uri="{63B3BB69-23CF-44E3-9099-C40C66FF867C}">
                <a14:compatExt xmlns:a14="http://schemas.microsoft.com/office/drawing/2010/main" spid="_x0000_s1088"/>
              </a:ext>
              <a:ext uri="{FF2B5EF4-FFF2-40B4-BE49-F238E27FC236}">
                <a16:creationId xmlns:a16="http://schemas.microsoft.com/office/drawing/2014/main" id="{DCBF7690-98DA-A63A-5524-531935DFDDEC}"/>
              </a:ext>
            </a:extLst>
          </xdr:cNvPr>
          <xdr:cNvSpPr/>
        </xdr:nvSpPr>
        <xdr:spPr bwMode="auto">
          <a:xfrm>
            <a:off x="5448860" y="7520275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H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13</xdr:row>
          <xdr:rowOff>76200</xdr:rowOff>
        </xdr:from>
        <xdr:to>
          <xdr:col>7</xdr:col>
          <xdr:colOff>266700</xdr:colOff>
          <xdr:row>14</xdr:row>
          <xdr:rowOff>0</xdr:rowOff>
        </xdr:to>
        <xdr:grpSp>
          <xdr:nvGrpSpPr>
            <xdr:cNvPr id="22584" name="Group 91">
              <a:extLst>
                <a:ext uri="{FF2B5EF4-FFF2-40B4-BE49-F238E27FC236}">
                  <a16:creationId xmlns:a16="http://schemas.microsoft.com/office/drawing/2014/main" id="{EE42CB0F-37B4-41FD-83F1-02F3B9BFA78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417127" y="7072745"/>
              <a:ext cx="651164" cy="685800"/>
              <a:chOff x="54471" y="70081"/>
              <a:chExt cx="3065" cy="874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19</xdr:row>
          <xdr:rowOff>76200</xdr:rowOff>
        </xdr:from>
        <xdr:to>
          <xdr:col>7</xdr:col>
          <xdr:colOff>266700</xdr:colOff>
          <xdr:row>20</xdr:row>
          <xdr:rowOff>0</xdr:rowOff>
        </xdr:to>
        <xdr:grpSp>
          <xdr:nvGrpSpPr>
            <xdr:cNvPr id="22585" name="Group 109">
              <a:extLst>
                <a:ext uri="{FF2B5EF4-FFF2-40B4-BE49-F238E27FC236}">
                  <a16:creationId xmlns:a16="http://schemas.microsoft.com/office/drawing/2014/main" id="{CF7D3653-D0B1-4F48-B46D-A7FD449948B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417127" y="10224655"/>
              <a:ext cx="651164" cy="685800"/>
              <a:chOff x="54471" y="70081"/>
              <a:chExt cx="3065" cy="8740"/>
            </a:xfrm>
          </xdr:grpSpPr>
        </xdr:grpSp>
        <xdr:clientData/>
      </xdr:twoCellAnchor>
    </mc:Choice>
    <mc:Fallback/>
  </mc:AlternateContent>
  <xdr:twoCellAnchor>
    <xdr:from>
      <xdr:col>0</xdr:col>
      <xdr:colOff>135879</xdr:colOff>
      <xdr:row>2</xdr:row>
      <xdr:rowOff>414618</xdr:rowOff>
    </xdr:from>
    <xdr:to>
      <xdr:col>4</xdr:col>
      <xdr:colOff>518797</xdr:colOff>
      <xdr:row>5</xdr:row>
      <xdr:rowOff>437030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E7C66A78-932A-D190-99F1-029CCDA917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57"/>
        <a:stretch/>
      </xdr:blipFill>
      <xdr:spPr>
        <a:xfrm>
          <a:off x="135879" y="1131794"/>
          <a:ext cx="3677447" cy="2308412"/>
        </a:xfrm>
        <a:prstGeom prst="rect">
          <a:avLst/>
        </a:prstGeom>
      </xdr:spPr>
    </xdr:pic>
    <xdr:clientData/>
  </xdr:twoCellAnchor>
  <xdr:twoCellAnchor>
    <xdr:from>
      <xdr:col>0</xdr:col>
      <xdr:colOff>195146</xdr:colOff>
      <xdr:row>4</xdr:row>
      <xdr:rowOff>593912</xdr:rowOff>
    </xdr:from>
    <xdr:to>
      <xdr:col>2</xdr:col>
      <xdr:colOff>1109383</xdr:colOff>
      <xdr:row>5</xdr:row>
      <xdr:rowOff>123265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1EAD52D3-F038-17A0-79DC-079702877B3A}"/>
            </a:ext>
          </a:extLst>
        </xdr:cNvPr>
        <xdr:cNvSpPr/>
      </xdr:nvSpPr>
      <xdr:spPr>
        <a:xfrm>
          <a:off x="195146" y="2835088"/>
          <a:ext cx="2225325" cy="29135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6183</xdr:colOff>
      <xdr:row>3</xdr:row>
      <xdr:rowOff>11206</xdr:rowOff>
    </xdr:from>
    <xdr:to>
      <xdr:col>2</xdr:col>
      <xdr:colOff>1075765</xdr:colOff>
      <xdr:row>3</xdr:row>
      <xdr:rowOff>246530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984B963-EE48-83D2-F0DB-6A60784A2D37}"/>
            </a:ext>
          </a:extLst>
        </xdr:cNvPr>
        <xdr:cNvSpPr/>
      </xdr:nvSpPr>
      <xdr:spPr>
        <a:xfrm>
          <a:off x="734565" y="1490382"/>
          <a:ext cx="1652288" cy="2353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381001</xdr:colOff>
      <xdr:row>4</xdr:row>
      <xdr:rowOff>607570</xdr:rowOff>
    </xdr:from>
    <xdr:to>
      <xdr:col>2</xdr:col>
      <xdr:colOff>1098176</xdr:colOff>
      <xdr:row>5</xdr:row>
      <xdr:rowOff>123266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8B398016-69E0-407D-BF3A-1D6B3359BE44}"/>
            </a:ext>
          </a:extLst>
        </xdr:cNvPr>
        <xdr:cNvSpPr/>
      </xdr:nvSpPr>
      <xdr:spPr>
        <a:xfrm>
          <a:off x="1109383" y="2848746"/>
          <a:ext cx="1299881" cy="277696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en-US" altLang="ja-JP" sz="1800">
              <a:latin typeface="AR P丸ゴシック体E"/>
            </a:rPr>
            <a:t>01250018</a:t>
          </a:r>
          <a:endParaRPr kumimoji="1" lang="ja-JP" altLang="en-US" sz="1800">
            <a:latin typeface="AR P丸ゴシック体E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15</xdr:row>
          <xdr:rowOff>371475</xdr:rowOff>
        </xdr:from>
        <xdr:to>
          <xdr:col>7</xdr:col>
          <xdr:colOff>209550</xdr:colOff>
          <xdr:row>17</xdr:row>
          <xdr:rowOff>104775</xdr:rowOff>
        </xdr:to>
        <xdr:grpSp>
          <xdr:nvGrpSpPr>
            <xdr:cNvPr id="22540" name="グループ化 5">
              <a:extLst>
                <a:ext uri="{FF2B5EF4-FFF2-40B4-BE49-F238E27FC236}">
                  <a16:creationId xmlns:a16="http://schemas.microsoft.com/office/drawing/2014/main" id="{F3008D03-B89E-F257-B58E-E7371BF07BE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59977" y="8562975"/>
              <a:ext cx="651164" cy="876300"/>
              <a:chOff x="54471" y="70081"/>
              <a:chExt cx="3065" cy="8741"/>
            </a:xfrm>
          </xdr:grpSpPr>
          <xdr:sp macro="" textlink="">
            <xdr:nvSpPr>
              <xdr:cNvPr id="10" name="Check Box 3" hidden="1">
                <a:extLst>
                  <a:ext uri="{63B3BB69-23CF-44E3-9099-C40C66FF867C}">
                    <a14:compatExt spid="_x0000_s22531"/>
                  </a:ex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11" name="Check Box 4" hidden="1">
                <a:extLst>
                  <a:ext uri="{63B3BB69-23CF-44E3-9099-C40C66FF867C}">
                    <a14:compatExt spid="_x0000_s22532"/>
                  </a:ext>
                  <a:ext uri="{FF2B5EF4-FFF2-40B4-BE49-F238E27FC236}">
                    <a16:creationId xmlns:a16="http://schemas.microsoft.com/office/drawing/2014/main" id="{00000000-0008-0000-0200-00000B00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</xdr:col>
      <xdr:colOff>6183</xdr:colOff>
      <xdr:row>3</xdr:row>
      <xdr:rowOff>128867</xdr:rowOff>
    </xdr:from>
    <xdr:to>
      <xdr:col>2</xdr:col>
      <xdr:colOff>750785</xdr:colOff>
      <xdr:row>14</xdr:row>
      <xdr:rowOff>145674</xdr:rowOff>
    </xdr:to>
    <xdr:cxnSp macro="">
      <xdr:nvCxnSpPr>
        <xdr:cNvPr id="14" name="コネクタ: カギ線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22" idx="1"/>
        </xdr:cNvCxnSpPr>
      </xdr:nvCxnSpPr>
      <xdr:spPr>
        <a:xfrm rot="10800000" flipH="1" flipV="1">
          <a:off x="734565" y="1608043"/>
          <a:ext cx="1327308" cy="6303307"/>
        </a:xfrm>
        <a:prstGeom prst="bentConnector4">
          <a:avLst>
            <a:gd name="adj1" fmla="val -50149"/>
            <a:gd name="adj2" fmla="val 96622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773205</xdr:colOff>
      <xdr:row>13</xdr:row>
      <xdr:rowOff>694765</xdr:rowOff>
    </xdr:from>
    <xdr:to>
      <xdr:col>4</xdr:col>
      <xdr:colOff>728383</xdr:colOff>
      <xdr:row>14</xdr:row>
      <xdr:rowOff>112059</xdr:rowOff>
    </xdr:to>
    <xdr:cxnSp macro="">
      <xdr:nvCxnSpPr>
        <xdr:cNvPr id="16" name="コネクタ: カギ線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084293" y="7698441"/>
          <a:ext cx="1938619" cy="179294"/>
        </a:xfrm>
        <a:prstGeom prst="bentConnector3">
          <a:avLst>
            <a:gd name="adj1" fmla="val 99711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588051</xdr:colOff>
      <xdr:row>2</xdr:row>
      <xdr:rowOff>201707</xdr:rowOff>
    </xdr:from>
    <xdr:to>
      <xdr:col>8</xdr:col>
      <xdr:colOff>185548</xdr:colOff>
      <xdr:row>5</xdr:row>
      <xdr:rowOff>437031</xdr:rowOff>
    </xdr:to>
    <xdr:pic>
      <xdr:nvPicPr>
        <xdr:cNvPr id="22553" name="図 22552">
          <a:extLst>
            <a:ext uri="{FF2B5EF4-FFF2-40B4-BE49-F238E27FC236}">
              <a16:creationId xmlns:a16="http://schemas.microsoft.com/office/drawing/2014/main" id="{3B29A346-D677-4FD6-1156-22F26AD82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82580" y="918883"/>
          <a:ext cx="3710056" cy="2521324"/>
        </a:xfrm>
        <a:prstGeom prst="rect">
          <a:avLst/>
        </a:prstGeom>
      </xdr:spPr>
    </xdr:pic>
    <xdr:clientData/>
  </xdr:twoCellAnchor>
  <xdr:twoCellAnchor>
    <xdr:from>
      <xdr:col>4</xdr:col>
      <xdr:colOff>706136</xdr:colOff>
      <xdr:row>4</xdr:row>
      <xdr:rowOff>512147</xdr:rowOff>
    </xdr:from>
    <xdr:to>
      <xdr:col>7</xdr:col>
      <xdr:colOff>421342</xdr:colOff>
      <xdr:row>4</xdr:row>
      <xdr:rowOff>735107</xdr:rowOff>
    </xdr:to>
    <xdr:sp macro="" textlink="">
      <xdr:nvSpPr>
        <xdr:cNvPr id="22557" name="正方形/長方形 22556">
          <a:extLst>
            <a:ext uri="{FF2B5EF4-FFF2-40B4-BE49-F238E27FC236}">
              <a16:creationId xmlns:a16="http://schemas.microsoft.com/office/drawing/2014/main" id="{876E42AF-71A5-DB76-17F6-114CA3EB89BD}"/>
            </a:ext>
          </a:extLst>
        </xdr:cNvPr>
        <xdr:cNvSpPr/>
      </xdr:nvSpPr>
      <xdr:spPr>
        <a:xfrm>
          <a:off x="4000665" y="2753323"/>
          <a:ext cx="2214118" cy="22296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696463</xdr:colOff>
      <xdr:row>3</xdr:row>
      <xdr:rowOff>40342</xdr:rowOff>
    </xdr:from>
    <xdr:to>
      <xdr:col>7</xdr:col>
      <xdr:colOff>728380</xdr:colOff>
      <xdr:row>3</xdr:row>
      <xdr:rowOff>268942</xdr:rowOff>
    </xdr:to>
    <xdr:sp macro="" textlink="">
      <xdr:nvSpPr>
        <xdr:cNvPr id="22559" name="正方形/長方形 22558">
          <a:extLst>
            <a:ext uri="{FF2B5EF4-FFF2-40B4-BE49-F238E27FC236}">
              <a16:creationId xmlns:a16="http://schemas.microsoft.com/office/drawing/2014/main" id="{F34BB64B-0ACD-1F7E-5385-B880A198323D}"/>
            </a:ext>
          </a:extLst>
        </xdr:cNvPr>
        <xdr:cNvSpPr/>
      </xdr:nvSpPr>
      <xdr:spPr>
        <a:xfrm>
          <a:off x="3990992" y="1519518"/>
          <a:ext cx="2530829" cy="2286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1109383</xdr:colOff>
      <xdr:row>3</xdr:row>
      <xdr:rowOff>358589</xdr:rowOff>
    </xdr:from>
    <xdr:to>
      <xdr:col>9</xdr:col>
      <xdr:colOff>134471</xdr:colOff>
      <xdr:row>4</xdr:row>
      <xdr:rowOff>739589</xdr:rowOff>
    </xdr:to>
    <xdr:cxnSp macro="">
      <xdr:nvCxnSpPr>
        <xdr:cNvPr id="15" name="コネクタ: カギ線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stCxn id="21" idx="3"/>
        </xdr:cNvCxnSpPr>
      </xdr:nvCxnSpPr>
      <xdr:spPr>
        <a:xfrm flipV="1">
          <a:off x="2420471" y="1837765"/>
          <a:ext cx="5871882" cy="1143000"/>
        </a:xfrm>
        <a:prstGeom prst="bentConnector3">
          <a:avLst>
            <a:gd name="adj1" fmla="val 11260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246529</xdr:colOff>
      <xdr:row>5</xdr:row>
      <xdr:rowOff>627528</xdr:rowOff>
    </xdr:from>
    <xdr:to>
      <xdr:col>7</xdr:col>
      <xdr:colOff>201707</xdr:colOff>
      <xdr:row>6</xdr:row>
      <xdr:rowOff>638735</xdr:rowOff>
    </xdr:to>
    <xdr:sp macro="" textlink="">
      <xdr:nvSpPr>
        <xdr:cNvPr id="22577" name="正方形/長方形 22576">
          <a:extLst>
            <a:ext uri="{FF2B5EF4-FFF2-40B4-BE49-F238E27FC236}">
              <a16:creationId xmlns:a16="http://schemas.microsoft.com/office/drawing/2014/main" id="{1EACBD07-95FD-B5AB-AC7C-C40432FA0640}"/>
            </a:ext>
          </a:extLst>
        </xdr:cNvPr>
        <xdr:cNvSpPr/>
      </xdr:nvSpPr>
      <xdr:spPr>
        <a:xfrm>
          <a:off x="1557617" y="3630704"/>
          <a:ext cx="4437531" cy="77320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健康保険証または資格情報のお知らせから、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保険者番号及び記号・番号をご確認ください。</a:t>
          </a:r>
        </a:p>
      </xdr:txBody>
    </xdr:sp>
    <xdr:clientData/>
  </xdr:twoCellAnchor>
  <xdr:twoCellAnchor>
    <xdr:from>
      <xdr:col>5</xdr:col>
      <xdr:colOff>275665</xdr:colOff>
      <xdr:row>4</xdr:row>
      <xdr:rowOff>479823</xdr:rowOff>
    </xdr:from>
    <xdr:to>
      <xdr:col>7</xdr:col>
      <xdr:colOff>499781</xdr:colOff>
      <xdr:row>4</xdr:row>
      <xdr:rowOff>757519</xdr:rowOff>
    </xdr:to>
    <xdr:sp macro="" textlink="">
      <xdr:nvSpPr>
        <xdr:cNvPr id="22581" name="正方形/長方形 22580">
          <a:extLst>
            <a:ext uri="{FF2B5EF4-FFF2-40B4-BE49-F238E27FC236}">
              <a16:creationId xmlns:a16="http://schemas.microsoft.com/office/drawing/2014/main" id="{2C62EF2C-8E2A-7FB2-D429-5854D62EA1A2}"/>
            </a:ext>
          </a:extLst>
        </xdr:cNvPr>
        <xdr:cNvSpPr/>
      </xdr:nvSpPr>
      <xdr:spPr>
        <a:xfrm>
          <a:off x="4993341" y="2720999"/>
          <a:ext cx="1299881" cy="277696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en-US" altLang="ja-JP" sz="1800">
              <a:latin typeface="AR P丸ゴシック体E"/>
            </a:rPr>
            <a:t>01250018</a:t>
          </a:r>
          <a:endParaRPr kumimoji="1" lang="ja-JP" altLang="en-US" sz="1800">
            <a:latin typeface="AR P丸ゴシック体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61239</xdr:colOff>
      <xdr:row>4</xdr:row>
      <xdr:rowOff>144010</xdr:rowOff>
    </xdr:from>
    <xdr:ext cx="1269699" cy="126000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9025" y="2375581"/>
          <a:ext cx="126969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126940</xdr:colOff>
          <xdr:row>21</xdr:row>
          <xdr:rowOff>344835</xdr:rowOff>
        </xdr:from>
        <xdr:to>
          <xdr:col>7</xdr:col>
          <xdr:colOff>237058</xdr:colOff>
          <xdr:row>23</xdr:row>
          <xdr:rowOff>75896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:cNvPr>
            <xdr:cNvGrpSpPr/>
          </xdr:nvGrpSpPr>
          <xdr:grpSpPr>
            <a:xfrm>
              <a:off x="5392904" y="11693192"/>
              <a:ext cx="654404" cy="874061"/>
              <a:chOff x="5447161" y="7008121"/>
              <a:chExt cx="306511" cy="874062"/>
            </a:xfrm>
          </xdr:grpSpPr>
          <xdr:sp macro="" textlink="">
            <xdr:nvSpPr>
              <xdr:cNvPr id="1085" name="Check Box 61" hidden="1">
                <a:extLst>
                  <a:ext uri="{63B3BB69-23CF-44E3-9099-C40C66FF867C}">
                    <a14:compatExt spid="_x0000_s1085"/>
                  </a:ext>
                  <a:ext uri="{FF2B5EF4-FFF2-40B4-BE49-F238E27FC236}">
                    <a16:creationId xmlns:a16="http://schemas.microsoft.com/office/drawing/2014/main" id="{00000000-0008-0000-0300-00003D040000}"/>
                  </a:ext>
                </a:extLst>
              </xdr:cNvPr>
              <xdr:cNvSpPr/>
            </xdr:nvSpPr>
            <xdr:spPr bwMode="auto">
              <a:xfrm>
                <a:off x="5447161" y="7008121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1086" name="Check Box 62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300-00003E040000}"/>
                  </a:ext>
                </a:extLst>
              </xdr:cNvPr>
              <xdr:cNvSpPr/>
            </xdr:nvSpPr>
            <xdr:spPr bwMode="auto">
              <a:xfrm>
                <a:off x="5448872" y="75202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106448</xdr:colOff>
      <xdr:row>24</xdr:row>
      <xdr:rowOff>378772</xdr:rowOff>
    </xdr:from>
    <xdr:to>
      <xdr:col>7</xdr:col>
      <xdr:colOff>216566</xdr:colOff>
      <xdr:row>26</xdr:row>
      <xdr:rowOff>109833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5372412" y="13305558"/>
          <a:ext cx="654404" cy="874061"/>
          <a:chOff x="5447179" y="7008162"/>
          <a:chExt cx="306481" cy="874063"/>
        </a:xfrm>
      </xdr:grpSpPr>
      <xdr:sp macro="" textlink="">
        <xdr:nvSpPr>
          <xdr:cNvPr id="1087" name="Check Box 63" hidden="1">
            <a:extLst>
              <a:ext uri="{63B3BB69-23CF-44E3-9099-C40C66FF867C}">
                <a14:compatExt xmlns:a14="http://schemas.microsoft.com/office/drawing/2010/main" spid="_x0000_s1087"/>
              </a:ext>
              <a:ext uri="{FF2B5EF4-FFF2-40B4-BE49-F238E27FC236}">
                <a16:creationId xmlns:a16="http://schemas.microsoft.com/office/drawing/2014/main" id="{00000000-0008-0000-0300-00003F040000}"/>
              </a:ext>
            </a:extLst>
          </xdr:cNvPr>
          <xdr:cNvSpPr/>
        </xdr:nvSpPr>
        <xdr:spPr bwMode="auto">
          <a:xfrm>
            <a:off x="5447179" y="7008162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S</a:t>
            </a:r>
          </a:p>
        </xdr:txBody>
      </xdr:sp>
      <xdr:sp macro="" textlink="">
        <xdr:nvSpPr>
          <xdr:cNvPr id="1088" name="Check Box 64" hidden="1">
            <a:extLst>
              <a:ext uri="{63B3BB69-23CF-44E3-9099-C40C66FF867C}">
                <a14:compatExt xmlns:a14="http://schemas.microsoft.com/office/drawing/2010/main" spid="_x0000_s1088"/>
              </a:ext>
              <a:ext uri="{FF2B5EF4-FFF2-40B4-BE49-F238E27FC236}">
                <a16:creationId xmlns:a16="http://schemas.microsoft.com/office/drawing/2014/main" id="{00000000-0008-0000-0300-000040040000}"/>
              </a:ext>
            </a:extLst>
          </xdr:cNvPr>
          <xdr:cNvSpPr/>
        </xdr:nvSpPr>
        <xdr:spPr bwMode="auto">
          <a:xfrm>
            <a:off x="5448860" y="7520275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H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118382</xdr:colOff>
          <xdr:row>24</xdr:row>
          <xdr:rowOff>326572</xdr:rowOff>
        </xdr:from>
        <xdr:to>
          <xdr:col>7</xdr:col>
          <xdr:colOff>232682</xdr:colOff>
          <xdr:row>26</xdr:row>
          <xdr:rowOff>59872</xdr:rowOff>
        </xdr:to>
        <xdr:grpSp>
          <xdr:nvGrpSpPr>
            <xdr:cNvPr id="1115" name="Group 91">
              <a:extLst>
                <a:ext uri="{FF2B5EF4-FFF2-40B4-BE49-F238E27FC236}">
                  <a16:creationId xmlns:a16="http://schemas.microsoft.com/office/drawing/2014/main" id="{00000000-0008-0000-0300-00005B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6" y="13253358"/>
              <a:ext cx="658586" cy="876300"/>
              <a:chOff x="54471" y="70081"/>
              <a:chExt cx="3065" cy="8741"/>
            </a:xfrm>
          </xdr:grpSpPr>
          <xdr:sp macro="" textlink="">
            <xdr:nvSpPr>
              <xdr:cNvPr id="4" name="Check Box 63" hidden="1">
                <a:extLst>
                  <a:ext uri="{63B3BB69-23CF-44E3-9099-C40C66FF867C}">
                    <a14:compatExt spid="_x0000_s1087"/>
                  </a:ext>
                  <a:ext uri="{FF2B5EF4-FFF2-40B4-BE49-F238E27FC236}">
                    <a16:creationId xmlns:a16="http://schemas.microsoft.com/office/drawing/2014/main" id="{00000000-0008-0000-0300-00000400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300-00000500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106448</xdr:colOff>
      <xdr:row>24</xdr:row>
      <xdr:rowOff>378772</xdr:rowOff>
    </xdr:from>
    <xdr:to>
      <xdr:col>7</xdr:col>
      <xdr:colOff>216566</xdr:colOff>
      <xdr:row>26</xdr:row>
      <xdr:rowOff>109833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5372412" y="13305558"/>
          <a:ext cx="654404" cy="874061"/>
          <a:chOff x="5447179" y="7008162"/>
          <a:chExt cx="306481" cy="874063"/>
        </a:xfrm>
      </xdr:grpSpPr>
      <xdr:sp macro="" textlink="">
        <xdr:nvSpPr>
          <xdr:cNvPr id="16" name="Check Box 63" hidden="1">
            <a:extLst>
              <a:ext uri="{63B3BB69-23CF-44E3-9099-C40C66FF867C}">
                <a14:compatExt xmlns:a14="http://schemas.microsoft.com/office/drawing/2010/main" spid="_x0000_s1087"/>
              </a:ex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/>
        </xdr:nvSpPr>
        <xdr:spPr bwMode="auto">
          <a:xfrm>
            <a:off x="5447179" y="7008162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S</a:t>
            </a:r>
          </a:p>
        </xdr:txBody>
      </xdr:sp>
      <xdr:sp macro="" textlink="">
        <xdr:nvSpPr>
          <xdr:cNvPr id="17" name="Check Box 64" hidden="1">
            <a:extLst>
              <a:ext uri="{63B3BB69-23CF-44E3-9099-C40C66FF867C}">
                <a14:compatExt xmlns:a14="http://schemas.microsoft.com/office/drawing/2010/main" spid="_x0000_s1088"/>
              </a:ex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 bwMode="auto">
          <a:xfrm>
            <a:off x="5448860" y="7520275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H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125186</xdr:colOff>
          <xdr:row>16</xdr:row>
          <xdr:rowOff>76200</xdr:rowOff>
        </xdr:from>
        <xdr:to>
          <xdr:col>7</xdr:col>
          <xdr:colOff>239486</xdr:colOff>
          <xdr:row>17</xdr:row>
          <xdr:rowOff>0</xdr:rowOff>
        </xdr:to>
        <xdr:grpSp>
          <xdr:nvGrpSpPr>
            <xdr:cNvPr id="1117" name="グループ化 6">
              <a:extLst>
                <a:ext uri="{FF2B5EF4-FFF2-40B4-BE49-F238E27FC236}">
                  <a16:creationId xmlns:a16="http://schemas.microsoft.com/office/drawing/2014/main" id="{00000000-0008-0000-0300-00005D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91150" y="8648700"/>
              <a:ext cx="658586" cy="685800"/>
              <a:chOff x="5447160" y="7008130"/>
              <a:chExt cx="306509" cy="874082"/>
            </a:xfrm>
          </xdr:grpSpPr>
          <xdr:sp macro="" textlink="">
            <xdr:nvSpPr>
              <xdr:cNvPr id="1118" name="Check Box 94" hidden="1">
                <a:extLst>
                  <a:ext uri="{63B3BB69-23CF-44E3-9099-C40C66FF867C}">
                    <a14:compatExt spid="_x0000_s1118"/>
                  </a:ext>
                  <a:ext uri="{FF2B5EF4-FFF2-40B4-BE49-F238E27FC236}">
                    <a16:creationId xmlns:a16="http://schemas.microsoft.com/office/drawing/2014/main" id="{00000000-0008-0000-0300-00005E040000}"/>
                  </a:ext>
                </a:extLst>
              </xdr:cNvPr>
              <xdr:cNvSpPr/>
            </xdr:nvSpPr>
            <xdr:spPr bwMode="auto">
              <a:xfrm>
                <a:off x="5447160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1119" name="Check Box 95" hidden="1">
                <a:extLst>
                  <a:ext uri="{63B3BB69-23CF-44E3-9099-C40C66FF867C}">
                    <a14:compatExt spid="_x0000_s1119"/>
                  </a:ext>
                  <a:ext uri="{FF2B5EF4-FFF2-40B4-BE49-F238E27FC236}">
                    <a16:creationId xmlns:a16="http://schemas.microsoft.com/office/drawing/2014/main" id="{00000000-0008-0000-0300-00005F040000}"/>
                  </a:ext>
                </a:extLst>
              </xdr:cNvPr>
              <xdr:cNvSpPr/>
            </xdr:nvSpPr>
            <xdr:spPr bwMode="auto">
              <a:xfrm>
                <a:off x="5448869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-6408468</xdr:colOff>
          <xdr:row>7</xdr:row>
          <xdr:rowOff>210941</xdr:rowOff>
        </xdr:from>
        <xdr:to>
          <xdr:col>0</xdr:col>
          <xdr:colOff>-6408468</xdr:colOff>
          <xdr:row>7</xdr:row>
          <xdr:rowOff>210941</xdr:rowOff>
        </xdr:to>
        <xdr:grpSp>
          <xdr:nvGrpSpPr>
            <xdr:cNvPr id="1121" name="グループ化 6">
              <a:extLst>
                <a:ext uri="{FF2B5EF4-FFF2-40B4-BE49-F238E27FC236}">
                  <a16:creationId xmlns:a16="http://schemas.microsoft.com/office/drawing/2014/main" id="{00000000-0008-0000-0300-000061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6408468" y="4728512"/>
              <a:ext cx="0" cy="0"/>
              <a:chOff x="-6408468" y="4728512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13</xdr:row>
          <xdr:rowOff>76200</xdr:rowOff>
        </xdr:from>
        <xdr:to>
          <xdr:col>7</xdr:col>
          <xdr:colOff>266700</xdr:colOff>
          <xdr:row>14</xdr:row>
          <xdr:rowOff>0</xdr:rowOff>
        </xdr:to>
        <xdr:grpSp>
          <xdr:nvGrpSpPr>
            <xdr:cNvPr id="3" name="Group 91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418364" y="7070271"/>
              <a:ext cx="658586" cy="685800"/>
              <a:chOff x="54471" y="70081"/>
              <a:chExt cx="3065" cy="874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19</xdr:row>
          <xdr:rowOff>76200</xdr:rowOff>
        </xdr:from>
        <xdr:to>
          <xdr:col>7</xdr:col>
          <xdr:colOff>266700</xdr:colOff>
          <xdr:row>20</xdr:row>
          <xdr:rowOff>0</xdr:rowOff>
        </xdr:to>
        <xdr:grpSp>
          <xdr:nvGrpSpPr>
            <xdr:cNvPr id="1133" name="Group 109">
              <a:extLst>
                <a:ext uri="{FF2B5EF4-FFF2-40B4-BE49-F238E27FC236}">
                  <a16:creationId xmlns:a16="http://schemas.microsoft.com/office/drawing/2014/main" id="{00000000-0008-0000-0300-00006D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418364" y="10227129"/>
              <a:ext cx="658586" cy="685800"/>
              <a:chOff x="54471" y="70081"/>
              <a:chExt cx="3065" cy="874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127906</xdr:colOff>
          <xdr:row>13</xdr:row>
          <xdr:rowOff>38100</xdr:rowOff>
        </xdr:from>
        <xdr:to>
          <xdr:col>7</xdr:col>
          <xdr:colOff>242206</xdr:colOff>
          <xdr:row>13</xdr:row>
          <xdr:rowOff>723900</xdr:rowOff>
        </xdr:to>
        <xdr:grpSp>
          <xdr:nvGrpSpPr>
            <xdr:cNvPr id="6" name="グループ化 6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93870" y="7032171"/>
              <a:ext cx="658586" cy="685800"/>
              <a:chOff x="5447160" y="7008130"/>
              <a:chExt cx="306509" cy="874082"/>
            </a:xfrm>
          </xdr:grpSpPr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300-00006E040000}"/>
                  </a:ext>
                </a:extLst>
              </xdr:cNvPr>
              <xdr:cNvSpPr/>
            </xdr:nvSpPr>
            <xdr:spPr bwMode="auto">
              <a:xfrm>
                <a:off x="5447160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300-00006F040000}"/>
                  </a:ext>
                </a:extLst>
              </xdr:cNvPr>
              <xdr:cNvSpPr/>
            </xdr:nvSpPr>
            <xdr:spPr bwMode="auto">
              <a:xfrm>
                <a:off x="5448869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127909</xdr:colOff>
          <xdr:row>19</xdr:row>
          <xdr:rowOff>38098</xdr:rowOff>
        </xdr:from>
        <xdr:to>
          <xdr:col>7</xdr:col>
          <xdr:colOff>242209</xdr:colOff>
          <xdr:row>19</xdr:row>
          <xdr:rowOff>723898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93873" y="10189027"/>
              <a:ext cx="658586" cy="685800"/>
              <a:chOff x="5447160" y="7008130"/>
              <a:chExt cx="306509" cy="874082"/>
            </a:xfrm>
          </xdr:grpSpPr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300-000070040000}"/>
                  </a:ext>
                </a:extLst>
              </xdr:cNvPr>
              <xdr:cNvSpPr/>
            </xdr:nvSpPr>
            <xdr:spPr bwMode="auto">
              <a:xfrm>
                <a:off x="5447160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300-000071040000}"/>
                  </a:ext>
                </a:extLst>
              </xdr:cNvPr>
              <xdr:cNvSpPr/>
            </xdr:nvSpPr>
            <xdr:spPr bwMode="auto">
              <a:xfrm>
                <a:off x="5448869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61239</xdr:colOff>
      <xdr:row>4</xdr:row>
      <xdr:rowOff>144010</xdr:rowOff>
    </xdr:from>
    <xdr:ext cx="1269699" cy="126000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139" y="2382385"/>
          <a:ext cx="126969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-6408468</xdr:colOff>
          <xdr:row>14</xdr:row>
          <xdr:rowOff>91198</xdr:rowOff>
        </xdr:from>
        <xdr:to>
          <xdr:col>0</xdr:col>
          <xdr:colOff>-6408468</xdr:colOff>
          <xdr:row>14</xdr:row>
          <xdr:rowOff>91198</xdr:rowOff>
        </xdr:to>
        <xdr:grpSp>
          <xdr:nvGrpSpPr>
            <xdr:cNvPr id="52240" name="Group 3">
              <a:extLst>
                <a:ext uri="{FF2B5EF4-FFF2-40B4-BE49-F238E27FC236}">
                  <a16:creationId xmlns:a16="http://schemas.microsoft.com/office/drawing/2014/main" id="{00000000-0008-0000-0400-000010C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6408468" y="7847269"/>
              <a:ext cx="0" cy="0"/>
              <a:chOff x="-6408468" y="7847269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13</xdr:row>
          <xdr:rowOff>38100</xdr:rowOff>
        </xdr:from>
        <xdr:to>
          <xdr:col>7</xdr:col>
          <xdr:colOff>266700</xdr:colOff>
          <xdr:row>13</xdr:row>
          <xdr:rowOff>723900</xdr:rowOff>
        </xdr:to>
        <xdr:grpSp>
          <xdr:nvGrpSpPr>
            <xdr:cNvPr id="52230" name="Group 3">
              <a:extLst>
                <a:ext uri="{FF2B5EF4-FFF2-40B4-BE49-F238E27FC236}">
                  <a16:creationId xmlns:a16="http://schemas.microsoft.com/office/drawing/2014/main" id="{00000000-0008-0000-0400-000006C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418364" y="7032171"/>
              <a:ext cx="658586" cy="685800"/>
              <a:chOff x="54471" y="70081"/>
              <a:chExt cx="3065" cy="874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25</xdr:row>
          <xdr:rowOff>38100</xdr:rowOff>
        </xdr:from>
        <xdr:to>
          <xdr:col>7</xdr:col>
          <xdr:colOff>266700</xdr:colOff>
          <xdr:row>25</xdr:row>
          <xdr:rowOff>723900</xdr:rowOff>
        </xdr:to>
        <xdr:grpSp>
          <xdr:nvGrpSpPr>
            <xdr:cNvPr id="52247" name="Group 23">
              <a:extLst>
                <a:ext uri="{FF2B5EF4-FFF2-40B4-BE49-F238E27FC236}">
                  <a16:creationId xmlns:a16="http://schemas.microsoft.com/office/drawing/2014/main" id="{00000000-0008-0000-0400-000017C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418364" y="13345886"/>
              <a:ext cx="658586" cy="685800"/>
              <a:chOff x="54471" y="70081"/>
              <a:chExt cx="3065" cy="874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117414</xdr:colOff>
          <xdr:row>21</xdr:row>
          <xdr:rowOff>361160</xdr:rowOff>
        </xdr:from>
        <xdr:to>
          <xdr:col>7</xdr:col>
          <xdr:colOff>227532</xdr:colOff>
          <xdr:row>23</xdr:row>
          <xdr:rowOff>92221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pSpPr/>
          </xdr:nvGrpSpPr>
          <xdr:grpSpPr>
            <a:xfrm>
              <a:off x="5383378" y="11709517"/>
              <a:ext cx="654404" cy="874061"/>
              <a:chOff x="5447163" y="7008121"/>
              <a:chExt cx="306505" cy="874062"/>
            </a:xfrm>
          </xdr:grpSpPr>
          <xdr:sp macro="" textlink="">
            <xdr:nvSpPr>
              <xdr:cNvPr id="52261" name="Check Box 37" hidden="1">
                <a:extLst>
                  <a:ext uri="{63B3BB69-23CF-44E3-9099-C40C66FF867C}">
                    <a14:compatExt spid="_x0000_s52261"/>
                  </a:ext>
                  <a:ext uri="{FF2B5EF4-FFF2-40B4-BE49-F238E27FC236}">
                    <a16:creationId xmlns:a16="http://schemas.microsoft.com/office/drawing/2014/main" id="{00000000-0008-0000-0400-000025CC0000}"/>
                  </a:ext>
                </a:extLst>
              </xdr:cNvPr>
              <xdr:cNvSpPr/>
            </xdr:nvSpPr>
            <xdr:spPr bwMode="auto">
              <a:xfrm>
                <a:off x="5447163" y="7008121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2262" name="Check Box 38" hidden="1">
                <a:extLst>
                  <a:ext uri="{63B3BB69-23CF-44E3-9099-C40C66FF867C}">
                    <a14:compatExt spid="_x0000_s52262"/>
                  </a:ext>
                  <a:ext uri="{FF2B5EF4-FFF2-40B4-BE49-F238E27FC236}">
                    <a16:creationId xmlns:a16="http://schemas.microsoft.com/office/drawing/2014/main" id="{00000000-0008-0000-0400-000026CC0000}"/>
                  </a:ext>
                </a:extLst>
              </xdr:cNvPr>
              <xdr:cNvSpPr/>
            </xdr:nvSpPr>
            <xdr:spPr bwMode="auto">
              <a:xfrm>
                <a:off x="5448868" y="75202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108856</xdr:colOff>
          <xdr:row>24</xdr:row>
          <xdr:rowOff>342897</xdr:rowOff>
        </xdr:from>
        <xdr:to>
          <xdr:col>7</xdr:col>
          <xdr:colOff>223156</xdr:colOff>
          <xdr:row>26</xdr:row>
          <xdr:rowOff>76197</xdr:rowOff>
        </xdr:to>
        <xdr:grpSp>
          <xdr:nvGrpSpPr>
            <xdr:cNvPr id="9" name="Group 91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74820" y="13269683"/>
              <a:ext cx="658586" cy="876300"/>
              <a:chOff x="54471" y="70081"/>
              <a:chExt cx="3065" cy="8741"/>
            </a:xfrm>
          </xdr:grpSpPr>
          <xdr:sp macro="" textlink="">
            <xdr:nvSpPr>
              <xdr:cNvPr id="52263" name="Check Box 39" hidden="1">
                <a:extLst>
                  <a:ext uri="{63B3BB69-23CF-44E3-9099-C40C66FF867C}">
                    <a14:compatExt spid="_x0000_s52263"/>
                  </a:ext>
                  <a:ext uri="{FF2B5EF4-FFF2-40B4-BE49-F238E27FC236}">
                    <a16:creationId xmlns:a16="http://schemas.microsoft.com/office/drawing/2014/main" id="{00000000-0008-0000-0400-000027CC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2264" name="Check Box 40" hidden="1">
                <a:extLst>
                  <a:ext uri="{63B3BB69-23CF-44E3-9099-C40C66FF867C}">
                    <a14:compatExt spid="_x0000_s52264"/>
                  </a:ext>
                  <a:ext uri="{FF2B5EF4-FFF2-40B4-BE49-F238E27FC236}">
                    <a16:creationId xmlns:a16="http://schemas.microsoft.com/office/drawing/2014/main" id="{00000000-0008-0000-0400-000028CC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115660</xdr:colOff>
          <xdr:row>16</xdr:row>
          <xdr:rowOff>92525</xdr:rowOff>
        </xdr:from>
        <xdr:to>
          <xdr:col>7</xdr:col>
          <xdr:colOff>229960</xdr:colOff>
          <xdr:row>17</xdr:row>
          <xdr:rowOff>16325</xdr:rowOff>
        </xdr:to>
        <xdr:grpSp>
          <xdr:nvGrpSpPr>
            <xdr:cNvPr id="10" name="グループ化 6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1624" y="8665025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2265" name="Check Box 41" hidden="1">
                <a:extLst>
                  <a:ext uri="{63B3BB69-23CF-44E3-9099-C40C66FF867C}">
                    <a14:compatExt spid="_x0000_s52265"/>
                  </a:ext>
                  <a:ext uri="{FF2B5EF4-FFF2-40B4-BE49-F238E27FC236}">
                    <a16:creationId xmlns:a16="http://schemas.microsoft.com/office/drawing/2014/main" id="{00000000-0008-0000-0400-000029CC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2266" name="Check Box 42" hidden="1">
                <a:extLst>
                  <a:ext uri="{63B3BB69-23CF-44E3-9099-C40C66FF867C}">
                    <a14:compatExt spid="_x0000_s52266"/>
                  </a:ext>
                  <a:ext uri="{FF2B5EF4-FFF2-40B4-BE49-F238E27FC236}">
                    <a16:creationId xmlns:a16="http://schemas.microsoft.com/office/drawing/2014/main" id="{00000000-0008-0000-0400-00002ACC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118380</xdr:colOff>
          <xdr:row>13</xdr:row>
          <xdr:rowOff>54425</xdr:rowOff>
        </xdr:from>
        <xdr:to>
          <xdr:col>7</xdr:col>
          <xdr:colOff>232680</xdr:colOff>
          <xdr:row>13</xdr:row>
          <xdr:rowOff>740225</xdr:rowOff>
        </xdr:to>
        <xdr:grpSp>
          <xdr:nvGrpSpPr>
            <xdr:cNvPr id="11" name="グループ化 6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4" y="7048496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2267" name="Check Box 43" hidden="1">
                <a:extLst>
                  <a:ext uri="{63B3BB69-23CF-44E3-9099-C40C66FF867C}">
                    <a14:compatExt spid="_x0000_s52267"/>
                  </a:ext>
                  <a:ext uri="{FF2B5EF4-FFF2-40B4-BE49-F238E27FC236}">
                    <a16:creationId xmlns:a16="http://schemas.microsoft.com/office/drawing/2014/main" id="{00000000-0008-0000-0400-00002BCC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2268" name="Check Box 44" hidden="1">
                <a:extLst>
                  <a:ext uri="{63B3BB69-23CF-44E3-9099-C40C66FF867C}">
                    <a14:compatExt spid="_x0000_s52268"/>
                  </a:ext>
                  <a:ext uri="{FF2B5EF4-FFF2-40B4-BE49-F238E27FC236}">
                    <a16:creationId xmlns:a16="http://schemas.microsoft.com/office/drawing/2014/main" id="{00000000-0008-0000-0400-00002CCC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118383</xdr:colOff>
          <xdr:row>19</xdr:row>
          <xdr:rowOff>54423</xdr:rowOff>
        </xdr:from>
        <xdr:to>
          <xdr:col>7</xdr:col>
          <xdr:colOff>232683</xdr:colOff>
          <xdr:row>19</xdr:row>
          <xdr:rowOff>740223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7" y="10205352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2269" name="Check Box 45" hidden="1">
                <a:extLst>
                  <a:ext uri="{63B3BB69-23CF-44E3-9099-C40C66FF867C}">
                    <a14:compatExt spid="_x0000_s52269"/>
                  </a:ext>
                  <a:ext uri="{FF2B5EF4-FFF2-40B4-BE49-F238E27FC236}">
                    <a16:creationId xmlns:a16="http://schemas.microsoft.com/office/drawing/2014/main" id="{00000000-0008-0000-0400-00002DCC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2270" name="Check Box 46" hidden="1">
                <a:extLst>
                  <a:ext uri="{63B3BB69-23CF-44E3-9099-C40C66FF867C}">
                    <a14:compatExt spid="_x0000_s52270"/>
                  </a:ext>
                  <a:ext uri="{FF2B5EF4-FFF2-40B4-BE49-F238E27FC236}">
                    <a16:creationId xmlns:a16="http://schemas.microsoft.com/office/drawing/2014/main" id="{00000000-0008-0000-0400-00002ECC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61239</xdr:colOff>
      <xdr:row>4</xdr:row>
      <xdr:rowOff>144010</xdr:rowOff>
    </xdr:from>
    <xdr:ext cx="1269699" cy="126000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139" y="2382385"/>
          <a:ext cx="126969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117414</xdr:colOff>
          <xdr:row>21</xdr:row>
          <xdr:rowOff>361164</xdr:rowOff>
        </xdr:from>
        <xdr:to>
          <xdr:col>7</xdr:col>
          <xdr:colOff>227532</xdr:colOff>
          <xdr:row>23</xdr:row>
          <xdr:rowOff>92225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GrpSpPr/>
          </xdr:nvGrpSpPr>
          <xdr:grpSpPr>
            <a:xfrm>
              <a:off x="5383378" y="11709521"/>
              <a:ext cx="654404" cy="874061"/>
              <a:chOff x="5447163" y="7008121"/>
              <a:chExt cx="306505" cy="874062"/>
            </a:xfrm>
          </xdr:grpSpPr>
          <xdr:sp macro="" textlink="">
            <xdr:nvSpPr>
              <xdr:cNvPr id="53252" name="Check Box 4" hidden="1">
                <a:extLst>
                  <a:ext uri="{63B3BB69-23CF-44E3-9099-C40C66FF867C}">
                    <a14:compatExt spid="_x0000_s53252"/>
                  </a:ext>
                  <a:ext uri="{FF2B5EF4-FFF2-40B4-BE49-F238E27FC236}">
                    <a16:creationId xmlns:a16="http://schemas.microsoft.com/office/drawing/2014/main" id="{00000000-0008-0000-0500-000004D00000}"/>
                  </a:ext>
                </a:extLst>
              </xdr:cNvPr>
              <xdr:cNvSpPr/>
            </xdr:nvSpPr>
            <xdr:spPr bwMode="auto">
              <a:xfrm>
                <a:off x="5447163" y="7008121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3253" name="Check Box 5" hidden="1">
                <a:extLst>
                  <a:ext uri="{63B3BB69-23CF-44E3-9099-C40C66FF867C}">
                    <a14:compatExt spid="_x0000_s53253"/>
                  </a:ext>
                  <a:ext uri="{FF2B5EF4-FFF2-40B4-BE49-F238E27FC236}">
                    <a16:creationId xmlns:a16="http://schemas.microsoft.com/office/drawing/2014/main" id="{00000000-0008-0000-0500-000005D00000}"/>
                  </a:ext>
                </a:extLst>
              </xdr:cNvPr>
              <xdr:cNvSpPr/>
            </xdr:nvSpPr>
            <xdr:spPr bwMode="auto">
              <a:xfrm>
                <a:off x="5448868" y="75202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108856</xdr:colOff>
          <xdr:row>24</xdr:row>
          <xdr:rowOff>342901</xdr:rowOff>
        </xdr:from>
        <xdr:to>
          <xdr:col>7</xdr:col>
          <xdr:colOff>223156</xdr:colOff>
          <xdr:row>26</xdr:row>
          <xdr:rowOff>76201</xdr:rowOff>
        </xdr:to>
        <xdr:grpSp>
          <xdr:nvGrpSpPr>
            <xdr:cNvPr id="4" name="Group 9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74820" y="13269687"/>
              <a:ext cx="658586" cy="876300"/>
              <a:chOff x="54471" y="70081"/>
              <a:chExt cx="3065" cy="8741"/>
            </a:xfrm>
          </xdr:grpSpPr>
          <xdr:sp macro="" textlink="">
            <xdr:nvSpPr>
              <xdr:cNvPr id="53254" name="Check Box 6" hidden="1">
                <a:extLst>
                  <a:ext uri="{63B3BB69-23CF-44E3-9099-C40C66FF867C}">
                    <a14:compatExt spid="_x0000_s53254"/>
                  </a:ext>
                  <a:ext uri="{FF2B5EF4-FFF2-40B4-BE49-F238E27FC236}">
                    <a16:creationId xmlns:a16="http://schemas.microsoft.com/office/drawing/2014/main" id="{00000000-0008-0000-0500-000006D0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3255" name="Check Box 7" hidden="1">
                <a:extLst>
                  <a:ext uri="{63B3BB69-23CF-44E3-9099-C40C66FF867C}">
                    <a14:compatExt spid="_x0000_s53255"/>
                  </a:ext>
                  <a:ext uri="{FF2B5EF4-FFF2-40B4-BE49-F238E27FC236}">
                    <a16:creationId xmlns:a16="http://schemas.microsoft.com/office/drawing/2014/main" id="{00000000-0008-0000-0500-000007D0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115660</xdr:colOff>
          <xdr:row>16</xdr:row>
          <xdr:rowOff>92529</xdr:rowOff>
        </xdr:from>
        <xdr:to>
          <xdr:col>7</xdr:col>
          <xdr:colOff>229960</xdr:colOff>
          <xdr:row>17</xdr:row>
          <xdr:rowOff>16329</xdr:rowOff>
        </xdr:to>
        <xdr:grpSp>
          <xdr:nvGrpSpPr>
            <xdr:cNvPr id="5" name="グループ化 6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1624" y="8665029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3256" name="Check Box 8" hidden="1">
                <a:extLst>
                  <a:ext uri="{63B3BB69-23CF-44E3-9099-C40C66FF867C}">
                    <a14:compatExt spid="_x0000_s53256"/>
                  </a:ext>
                  <a:ext uri="{FF2B5EF4-FFF2-40B4-BE49-F238E27FC236}">
                    <a16:creationId xmlns:a16="http://schemas.microsoft.com/office/drawing/2014/main" id="{00000000-0008-0000-0500-000008D0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3257" name="Check Box 9" hidden="1">
                <a:extLst>
                  <a:ext uri="{63B3BB69-23CF-44E3-9099-C40C66FF867C}">
                    <a14:compatExt spid="_x0000_s53257"/>
                  </a:ext>
                  <a:ext uri="{FF2B5EF4-FFF2-40B4-BE49-F238E27FC236}">
                    <a16:creationId xmlns:a16="http://schemas.microsoft.com/office/drawing/2014/main" id="{00000000-0008-0000-0500-000009D0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118380</xdr:colOff>
          <xdr:row>13</xdr:row>
          <xdr:rowOff>54429</xdr:rowOff>
        </xdr:from>
        <xdr:to>
          <xdr:col>7</xdr:col>
          <xdr:colOff>232680</xdr:colOff>
          <xdr:row>13</xdr:row>
          <xdr:rowOff>740229</xdr:rowOff>
        </xdr:to>
        <xdr:grpSp>
          <xdr:nvGrpSpPr>
            <xdr:cNvPr id="6" name="グループ化 6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4" y="7048500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3258" name="Check Box 10" hidden="1">
                <a:extLst>
                  <a:ext uri="{63B3BB69-23CF-44E3-9099-C40C66FF867C}">
                    <a14:compatExt spid="_x0000_s53258"/>
                  </a:ext>
                  <a:ext uri="{FF2B5EF4-FFF2-40B4-BE49-F238E27FC236}">
                    <a16:creationId xmlns:a16="http://schemas.microsoft.com/office/drawing/2014/main" id="{00000000-0008-0000-0500-00000AD0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3259" name="Check Box 11" hidden="1">
                <a:extLst>
                  <a:ext uri="{63B3BB69-23CF-44E3-9099-C40C66FF867C}">
                    <a14:compatExt spid="_x0000_s53259"/>
                  </a:ext>
                  <a:ext uri="{FF2B5EF4-FFF2-40B4-BE49-F238E27FC236}">
                    <a16:creationId xmlns:a16="http://schemas.microsoft.com/office/drawing/2014/main" id="{00000000-0008-0000-0500-00000BD0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118383</xdr:colOff>
          <xdr:row>19</xdr:row>
          <xdr:rowOff>54427</xdr:rowOff>
        </xdr:from>
        <xdr:to>
          <xdr:col>7</xdr:col>
          <xdr:colOff>232683</xdr:colOff>
          <xdr:row>19</xdr:row>
          <xdr:rowOff>740227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7" y="10205356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3260" name="Check Box 12" hidden="1">
                <a:extLst>
                  <a:ext uri="{63B3BB69-23CF-44E3-9099-C40C66FF867C}">
                    <a14:compatExt spid="_x0000_s53260"/>
                  </a:ext>
                  <a:ext uri="{FF2B5EF4-FFF2-40B4-BE49-F238E27FC236}">
                    <a16:creationId xmlns:a16="http://schemas.microsoft.com/office/drawing/2014/main" id="{00000000-0008-0000-0500-00000CD0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3261" name="Check Box 13" hidden="1">
                <a:extLst>
                  <a:ext uri="{63B3BB69-23CF-44E3-9099-C40C66FF867C}">
                    <a14:compatExt spid="_x0000_s53261"/>
                  </a:ext>
                  <a:ext uri="{FF2B5EF4-FFF2-40B4-BE49-F238E27FC236}">
                    <a16:creationId xmlns:a16="http://schemas.microsoft.com/office/drawing/2014/main" id="{00000000-0008-0000-0500-00000DD0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61239</xdr:colOff>
      <xdr:row>4</xdr:row>
      <xdr:rowOff>144010</xdr:rowOff>
    </xdr:from>
    <xdr:ext cx="1269699" cy="126000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139" y="2382385"/>
          <a:ext cx="126969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117414</xdr:colOff>
          <xdr:row>21</xdr:row>
          <xdr:rowOff>347552</xdr:rowOff>
        </xdr:from>
        <xdr:to>
          <xdr:col>7</xdr:col>
          <xdr:colOff>227532</xdr:colOff>
          <xdr:row>23</xdr:row>
          <xdr:rowOff>78613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GrpSpPr/>
          </xdr:nvGrpSpPr>
          <xdr:grpSpPr>
            <a:xfrm>
              <a:off x="5383378" y="11695909"/>
              <a:ext cx="654404" cy="874061"/>
              <a:chOff x="5447163" y="7008121"/>
              <a:chExt cx="306505" cy="874062"/>
            </a:xfrm>
          </xdr:grpSpPr>
          <xdr:sp macro="" textlink="">
            <xdr:nvSpPr>
              <xdr:cNvPr id="54276" name="Check Box 4" hidden="1">
                <a:extLst>
                  <a:ext uri="{63B3BB69-23CF-44E3-9099-C40C66FF867C}">
                    <a14:compatExt spid="_x0000_s54276"/>
                  </a:ext>
                  <a:ext uri="{FF2B5EF4-FFF2-40B4-BE49-F238E27FC236}">
                    <a16:creationId xmlns:a16="http://schemas.microsoft.com/office/drawing/2014/main" id="{00000000-0008-0000-0600-000004D40000}"/>
                  </a:ext>
                </a:extLst>
              </xdr:cNvPr>
              <xdr:cNvSpPr/>
            </xdr:nvSpPr>
            <xdr:spPr bwMode="auto">
              <a:xfrm>
                <a:off x="5447163" y="7008121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4277" name="Check Box 5" hidden="1">
                <a:extLst>
                  <a:ext uri="{63B3BB69-23CF-44E3-9099-C40C66FF867C}">
                    <a14:compatExt spid="_x0000_s54277"/>
                  </a:ext>
                  <a:ext uri="{FF2B5EF4-FFF2-40B4-BE49-F238E27FC236}">
                    <a16:creationId xmlns:a16="http://schemas.microsoft.com/office/drawing/2014/main" id="{00000000-0008-0000-0600-000005D40000}"/>
                  </a:ext>
                </a:extLst>
              </xdr:cNvPr>
              <xdr:cNvSpPr/>
            </xdr:nvSpPr>
            <xdr:spPr bwMode="auto">
              <a:xfrm>
                <a:off x="5448868" y="75202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108856</xdr:colOff>
          <xdr:row>24</xdr:row>
          <xdr:rowOff>329289</xdr:rowOff>
        </xdr:from>
        <xdr:to>
          <xdr:col>7</xdr:col>
          <xdr:colOff>223156</xdr:colOff>
          <xdr:row>26</xdr:row>
          <xdr:rowOff>62589</xdr:rowOff>
        </xdr:to>
        <xdr:grpSp>
          <xdr:nvGrpSpPr>
            <xdr:cNvPr id="4" name="Group 91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74820" y="13256075"/>
              <a:ext cx="658586" cy="876300"/>
              <a:chOff x="54471" y="70081"/>
              <a:chExt cx="3065" cy="8741"/>
            </a:xfrm>
          </xdr:grpSpPr>
          <xdr:sp macro="" textlink="">
            <xdr:nvSpPr>
              <xdr:cNvPr id="54278" name="Check Box 6" hidden="1">
                <a:extLst>
                  <a:ext uri="{63B3BB69-23CF-44E3-9099-C40C66FF867C}">
                    <a14:compatExt spid="_x0000_s54278"/>
                  </a:ext>
                  <a:ext uri="{FF2B5EF4-FFF2-40B4-BE49-F238E27FC236}">
                    <a16:creationId xmlns:a16="http://schemas.microsoft.com/office/drawing/2014/main" id="{00000000-0008-0000-0600-000006D4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4279" name="Check Box 7" hidden="1">
                <a:extLst>
                  <a:ext uri="{63B3BB69-23CF-44E3-9099-C40C66FF867C}">
                    <a14:compatExt spid="_x0000_s54279"/>
                  </a:ext>
                  <a:ext uri="{FF2B5EF4-FFF2-40B4-BE49-F238E27FC236}">
                    <a16:creationId xmlns:a16="http://schemas.microsoft.com/office/drawing/2014/main" id="{00000000-0008-0000-0600-000007D4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115660</xdr:colOff>
          <xdr:row>16</xdr:row>
          <xdr:rowOff>78917</xdr:rowOff>
        </xdr:from>
        <xdr:to>
          <xdr:col>7</xdr:col>
          <xdr:colOff>229960</xdr:colOff>
          <xdr:row>17</xdr:row>
          <xdr:rowOff>2717</xdr:rowOff>
        </xdr:to>
        <xdr:grpSp>
          <xdr:nvGrpSpPr>
            <xdr:cNvPr id="5" name="グループ化 6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1624" y="8651417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4280" name="Check Box 8" hidden="1">
                <a:extLst>
                  <a:ext uri="{63B3BB69-23CF-44E3-9099-C40C66FF867C}">
                    <a14:compatExt spid="_x0000_s54280"/>
                  </a:ext>
                  <a:ext uri="{FF2B5EF4-FFF2-40B4-BE49-F238E27FC236}">
                    <a16:creationId xmlns:a16="http://schemas.microsoft.com/office/drawing/2014/main" id="{00000000-0008-0000-0600-000008D4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4281" name="Check Box 9" hidden="1">
                <a:extLst>
                  <a:ext uri="{63B3BB69-23CF-44E3-9099-C40C66FF867C}">
                    <a14:compatExt spid="_x0000_s54281"/>
                  </a:ext>
                  <a:ext uri="{FF2B5EF4-FFF2-40B4-BE49-F238E27FC236}">
                    <a16:creationId xmlns:a16="http://schemas.microsoft.com/office/drawing/2014/main" id="{00000000-0008-0000-0600-000009D4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118380</xdr:colOff>
          <xdr:row>13</xdr:row>
          <xdr:rowOff>40817</xdr:rowOff>
        </xdr:from>
        <xdr:to>
          <xdr:col>7</xdr:col>
          <xdr:colOff>232680</xdr:colOff>
          <xdr:row>13</xdr:row>
          <xdr:rowOff>726617</xdr:rowOff>
        </xdr:to>
        <xdr:grpSp>
          <xdr:nvGrpSpPr>
            <xdr:cNvPr id="6" name="グループ化 6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4" y="7034888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4282" name="Check Box 10" hidden="1">
                <a:extLst>
                  <a:ext uri="{63B3BB69-23CF-44E3-9099-C40C66FF867C}">
                    <a14:compatExt spid="_x0000_s54282"/>
                  </a:ext>
                  <a:ext uri="{FF2B5EF4-FFF2-40B4-BE49-F238E27FC236}">
                    <a16:creationId xmlns:a16="http://schemas.microsoft.com/office/drawing/2014/main" id="{00000000-0008-0000-0600-00000AD4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4283" name="Check Box 11" hidden="1">
                <a:extLst>
                  <a:ext uri="{63B3BB69-23CF-44E3-9099-C40C66FF867C}">
                    <a14:compatExt spid="_x0000_s54283"/>
                  </a:ext>
                  <a:ext uri="{FF2B5EF4-FFF2-40B4-BE49-F238E27FC236}">
                    <a16:creationId xmlns:a16="http://schemas.microsoft.com/office/drawing/2014/main" id="{00000000-0008-0000-0600-00000BD4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118383</xdr:colOff>
          <xdr:row>19</xdr:row>
          <xdr:rowOff>40815</xdr:rowOff>
        </xdr:from>
        <xdr:to>
          <xdr:col>7</xdr:col>
          <xdr:colOff>232683</xdr:colOff>
          <xdr:row>19</xdr:row>
          <xdr:rowOff>726615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7" y="10191744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4284" name="Check Box 12" hidden="1">
                <a:extLst>
                  <a:ext uri="{63B3BB69-23CF-44E3-9099-C40C66FF867C}">
                    <a14:compatExt spid="_x0000_s54284"/>
                  </a:ext>
                  <a:ext uri="{FF2B5EF4-FFF2-40B4-BE49-F238E27FC236}">
                    <a16:creationId xmlns:a16="http://schemas.microsoft.com/office/drawing/2014/main" id="{00000000-0008-0000-0600-00000CD4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4285" name="Check Box 13" hidden="1">
                <a:extLst>
                  <a:ext uri="{63B3BB69-23CF-44E3-9099-C40C66FF867C}">
                    <a14:compatExt spid="_x0000_s54285"/>
                  </a:ext>
                  <a:ext uri="{FF2B5EF4-FFF2-40B4-BE49-F238E27FC236}">
                    <a16:creationId xmlns:a16="http://schemas.microsoft.com/office/drawing/2014/main" id="{00000000-0008-0000-0600-00000DD4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61239</xdr:colOff>
      <xdr:row>4</xdr:row>
      <xdr:rowOff>144010</xdr:rowOff>
    </xdr:from>
    <xdr:ext cx="1269699" cy="126000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139" y="2382385"/>
          <a:ext cx="126969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117414</xdr:colOff>
          <xdr:row>21</xdr:row>
          <xdr:rowOff>347552</xdr:rowOff>
        </xdr:from>
        <xdr:to>
          <xdr:col>7</xdr:col>
          <xdr:colOff>227532</xdr:colOff>
          <xdr:row>23</xdr:row>
          <xdr:rowOff>78613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GrpSpPr/>
          </xdr:nvGrpSpPr>
          <xdr:grpSpPr>
            <a:xfrm>
              <a:off x="5383378" y="11695909"/>
              <a:ext cx="654404" cy="874061"/>
              <a:chOff x="5447163" y="7008121"/>
              <a:chExt cx="306505" cy="874062"/>
            </a:xfrm>
          </xdr:grpSpPr>
          <xdr:sp macro="" textlink="">
            <xdr:nvSpPr>
              <xdr:cNvPr id="55300" name="Check Box 4" hidden="1">
                <a:extLst>
                  <a:ext uri="{63B3BB69-23CF-44E3-9099-C40C66FF867C}">
                    <a14:compatExt spid="_x0000_s55300"/>
                  </a:ext>
                  <a:ext uri="{FF2B5EF4-FFF2-40B4-BE49-F238E27FC236}">
                    <a16:creationId xmlns:a16="http://schemas.microsoft.com/office/drawing/2014/main" id="{00000000-0008-0000-0700-000004D80000}"/>
                  </a:ext>
                </a:extLst>
              </xdr:cNvPr>
              <xdr:cNvSpPr/>
            </xdr:nvSpPr>
            <xdr:spPr bwMode="auto">
              <a:xfrm>
                <a:off x="5447163" y="7008121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5301" name="Check Box 5" hidden="1">
                <a:extLst>
                  <a:ext uri="{63B3BB69-23CF-44E3-9099-C40C66FF867C}">
                    <a14:compatExt spid="_x0000_s55301"/>
                  </a:ext>
                  <a:ext uri="{FF2B5EF4-FFF2-40B4-BE49-F238E27FC236}">
                    <a16:creationId xmlns:a16="http://schemas.microsoft.com/office/drawing/2014/main" id="{00000000-0008-0000-0700-000005D80000}"/>
                  </a:ext>
                </a:extLst>
              </xdr:cNvPr>
              <xdr:cNvSpPr/>
            </xdr:nvSpPr>
            <xdr:spPr bwMode="auto">
              <a:xfrm>
                <a:off x="5448868" y="75202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122463</xdr:colOff>
          <xdr:row>24</xdr:row>
          <xdr:rowOff>329289</xdr:rowOff>
        </xdr:from>
        <xdr:to>
          <xdr:col>7</xdr:col>
          <xdr:colOff>236763</xdr:colOff>
          <xdr:row>26</xdr:row>
          <xdr:rowOff>62589</xdr:rowOff>
        </xdr:to>
        <xdr:grpSp>
          <xdr:nvGrpSpPr>
            <xdr:cNvPr id="4" name="Group 91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8427" y="13256075"/>
              <a:ext cx="658586" cy="876300"/>
              <a:chOff x="54471" y="70081"/>
              <a:chExt cx="3065" cy="8741"/>
            </a:xfrm>
          </xdr:grpSpPr>
          <xdr:sp macro="" textlink="">
            <xdr:nvSpPr>
              <xdr:cNvPr id="55302" name="Check Box 6" hidden="1">
                <a:extLst>
                  <a:ext uri="{63B3BB69-23CF-44E3-9099-C40C66FF867C}">
                    <a14:compatExt spid="_x0000_s55302"/>
                  </a:ext>
                  <a:ext uri="{FF2B5EF4-FFF2-40B4-BE49-F238E27FC236}">
                    <a16:creationId xmlns:a16="http://schemas.microsoft.com/office/drawing/2014/main" id="{00000000-0008-0000-0700-000006D8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5303" name="Check Box 7" hidden="1">
                <a:extLst>
                  <a:ext uri="{63B3BB69-23CF-44E3-9099-C40C66FF867C}">
                    <a14:compatExt spid="_x0000_s55303"/>
                  </a:ext>
                  <a:ext uri="{FF2B5EF4-FFF2-40B4-BE49-F238E27FC236}">
                    <a16:creationId xmlns:a16="http://schemas.microsoft.com/office/drawing/2014/main" id="{00000000-0008-0000-0700-000007D8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129267</xdr:colOff>
      <xdr:row>16</xdr:row>
      <xdr:rowOff>65310</xdr:rowOff>
    </xdr:from>
    <xdr:to>
      <xdr:col>7</xdr:col>
      <xdr:colOff>243567</xdr:colOff>
      <xdr:row>16</xdr:row>
      <xdr:rowOff>751110</xdr:rowOff>
    </xdr:to>
    <xdr:grpSp>
      <xdr:nvGrpSpPr>
        <xdr:cNvPr id="5" name="グループ化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>
          <a:grpSpLocks/>
        </xdr:cNvGrpSpPr>
      </xdr:nvGrpSpPr>
      <xdr:grpSpPr bwMode="auto">
        <a:xfrm>
          <a:off x="5395231" y="8637810"/>
          <a:ext cx="658586" cy="685800"/>
          <a:chOff x="5447159" y="7008129"/>
          <a:chExt cx="306509" cy="874075"/>
        </a:xfrm>
      </xdr:grpSpPr>
      <xdr:sp macro="" textlink="">
        <xdr:nvSpPr>
          <xdr:cNvPr id="55304" name="Check Box 8" hidden="1">
            <a:extLst>
              <a:ext uri="{63B3BB69-23CF-44E3-9099-C40C66FF867C}">
                <a14:compatExt xmlns:a14="http://schemas.microsoft.com/office/drawing/2010/main" spid="_x0000_s55304"/>
              </a:ext>
              <a:ext uri="{FF2B5EF4-FFF2-40B4-BE49-F238E27FC236}">
                <a16:creationId xmlns:a16="http://schemas.microsoft.com/office/drawing/2014/main" id="{00000000-0008-0000-0700-000008D80000}"/>
              </a:ext>
            </a:extLst>
          </xdr:cNvPr>
          <xdr:cNvSpPr/>
        </xdr:nvSpPr>
        <xdr:spPr bwMode="auto">
          <a:xfrm>
            <a:off x="5447159" y="7008129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S</a:t>
            </a:r>
          </a:p>
        </xdr:txBody>
      </xdr:sp>
      <xdr:sp macro="" textlink="">
        <xdr:nvSpPr>
          <xdr:cNvPr id="55305" name="Check Box 9" hidden="1">
            <a:extLst>
              <a:ext uri="{63B3BB69-23CF-44E3-9099-C40C66FF867C}">
                <a14:compatExt xmlns:a14="http://schemas.microsoft.com/office/drawing/2010/main" spid="_x0000_s55305"/>
              </a:ext>
              <a:ext uri="{FF2B5EF4-FFF2-40B4-BE49-F238E27FC236}">
                <a16:creationId xmlns:a16="http://schemas.microsoft.com/office/drawing/2014/main" id="{00000000-0008-0000-0700-000009D80000}"/>
              </a:ext>
            </a:extLst>
          </xdr:cNvPr>
          <xdr:cNvSpPr/>
        </xdr:nvSpPr>
        <xdr:spPr bwMode="auto">
          <a:xfrm>
            <a:off x="5448868" y="7520254"/>
            <a:ext cx="304800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　　　　H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118380</xdr:colOff>
          <xdr:row>13</xdr:row>
          <xdr:rowOff>40817</xdr:rowOff>
        </xdr:from>
        <xdr:to>
          <xdr:col>7</xdr:col>
          <xdr:colOff>232680</xdr:colOff>
          <xdr:row>13</xdr:row>
          <xdr:rowOff>726617</xdr:rowOff>
        </xdr:to>
        <xdr:grpSp>
          <xdr:nvGrpSpPr>
            <xdr:cNvPr id="6" name="グループ化 6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4" y="7034888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5306" name="Check Box 10" hidden="1">
                <a:extLst>
                  <a:ext uri="{63B3BB69-23CF-44E3-9099-C40C66FF867C}">
                    <a14:compatExt spid="_x0000_s55306"/>
                  </a:ext>
                  <a:ext uri="{FF2B5EF4-FFF2-40B4-BE49-F238E27FC236}">
                    <a16:creationId xmlns:a16="http://schemas.microsoft.com/office/drawing/2014/main" id="{00000000-0008-0000-0700-00000AD8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5307" name="Check Box 11" hidden="1">
                <a:extLst>
                  <a:ext uri="{63B3BB69-23CF-44E3-9099-C40C66FF867C}">
                    <a14:compatExt spid="_x0000_s55307"/>
                  </a:ext>
                  <a:ext uri="{FF2B5EF4-FFF2-40B4-BE49-F238E27FC236}">
                    <a16:creationId xmlns:a16="http://schemas.microsoft.com/office/drawing/2014/main" id="{00000000-0008-0000-0700-00000BD8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118383</xdr:colOff>
          <xdr:row>19</xdr:row>
          <xdr:rowOff>40815</xdr:rowOff>
        </xdr:from>
        <xdr:to>
          <xdr:col>7</xdr:col>
          <xdr:colOff>232683</xdr:colOff>
          <xdr:row>19</xdr:row>
          <xdr:rowOff>726615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7" y="10191744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5308" name="Check Box 12" hidden="1">
                <a:extLst>
                  <a:ext uri="{63B3BB69-23CF-44E3-9099-C40C66FF867C}">
                    <a14:compatExt spid="_x0000_s55308"/>
                  </a:ext>
                  <a:ext uri="{FF2B5EF4-FFF2-40B4-BE49-F238E27FC236}">
                    <a16:creationId xmlns:a16="http://schemas.microsoft.com/office/drawing/2014/main" id="{00000000-0008-0000-0700-00000CD8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5309" name="Check Box 13" hidden="1">
                <a:extLst>
                  <a:ext uri="{63B3BB69-23CF-44E3-9099-C40C66FF867C}">
                    <a14:compatExt spid="_x0000_s55309"/>
                  </a:ext>
                  <a:ext uri="{FF2B5EF4-FFF2-40B4-BE49-F238E27FC236}">
                    <a16:creationId xmlns:a16="http://schemas.microsoft.com/office/drawing/2014/main" id="{00000000-0008-0000-0700-00000DD8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16</xdr:row>
          <xdr:rowOff>76200</xdr:rowOff>
        </xdr:from>
        <xdr:to>
          <xdr:col>7</xdr:col>
          <xdr:colOff>228600</xdr:colOff>
          <xdr:row>17</xdr:row>
          <xdr:rowOff>0</xdr:rowOff>
        </xdr:to>
        <xdr:grpSp>
          <xdr:nvGrpSpPr>
            <xdr:cNvPr id="55311" name="グループ化 6">
              <a:extLst>
                <a:ext uri="{FF2B5EF4-FFF2-40B4-BE49-F238E27FC236}">
                  <a16:creationId xmlns:a16="http://schemas.microsoft.com/office/drawing/2014/main" id="{576B9842-645B-ED77-C2B0-3DBF8E8B8EF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0264" y="8648700"/>
              <a:ext cx="658586" cy="685800"/>
              <a:chOff x="54471" y="70081"/>
              <a:chExt cx="3065" cy="8741"/>
            </a:xfrm>
          </xdr:grpSpPr>
          <xdr:sp macro="" textlink="">
            <xdr:nvSpPr>
              <xdr:cNvPr id="8" name="Check Box 8" hidden="1">
                <a:extLst>
                  <a:ext uri="{63B3BB69-23CF-44E3-9099-C40C66FF867C}">
                    <a14:compatExt spid="_x0000_s55304"/>
                  </a:ext>
                  <a:ext uri="{FF2B5EF4-FFF2-40B4-BE49-F238E27FC236}">
                    <a16:creationId xmlns:a16="http://schemas.microsoft.com/office/drawing/2014/main" id="{00000000-0008-0000-0700-00000800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9" name="Check Box 9" hidden="1">
                <a:extLst>
                  <a:ext uri="{63B3BB69-23CF-44E3-9099-C40C66FF867C}">
                    <a14:compatExt spid="_x0000_s55305"/>
                  </a:ext>
                  <a:ext uri="{FF2B5EF4-FFF2-40B4-BE49-F238E27FC236}">
                    <a16:creationId xmlns:a16="http://schemas.microsoft.com/office/drawing/2014/main" id="{00000000-0008-0000-0700-00000900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61239</xdr:colOff>
      <xdr:row>4</xdr:row>
      <xdr:rowOff>144010</xdr:rowOff>
    </xdr:from>
    <xdr:ext cx="1269699" cy="126000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139" y="2382385"/>
          <a:ext cx="126969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117414</xdr:colOff>
          <xdr:row>21</xdr:row>
          <xdr:rowOff>361159</xdr:rowOff>
        </xdr:from>
        <xdr:to>
          <xdr:col>7</xdr:col>
          <xdr:colOff>227532</xdr:colOff>
          <xdr:row>23</xdr:row>
          <xdr:rowOff>92220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800-000003000000}"/>
                </a:ext>
              </a:extLst>
            </xdr:cNvPr>
            <xdr:cNvGrpSpPr/>
          </xdr:nvGrpSpPr>
          <xdr:grpSpPr>
            <a:xfrm>
              <a:off x="5383378" y="11709516"/>
              <a:ext cx="654404" cy="874061"/>
              <a:chOff x="5447163" y="7008121"/>
              <a:chExt cx="306505" cy="874062"/>
            </a:xfrm>
          </xdr:grpSpPr>
          <xdr:sp macro="" textlink="">
            <xdr:nvSpPr>
              <xdr:cNvPr id="56324" name="Check Box 4" hidden="1">
                <a:extLst>
                  <a:ext uri="{63B3BB69-23CF-44E3-9099-C40C66FF867C}">
                    <a14:compatExt spid="_x0000_s56324"/>
                  </a:ext>
                  <a:ext uri="{FF2B5EF4-FFF2-40B4-BE49-F238E27FC236}">
                    <a16:creationId xmlns:a16="http://schemas.microsoft.com/office/drawing/2014/main" id="{00000000-0008-0000-0800-000004DC0000}"/>
                  </a:ext>
                </a:extLst>
              </xdr:cNvPr>
              <xdr:cNvSpPr/>
            </xdr:nvSpPr>
            <xdr:spPr bwMode="auto">
              <a:xfrm>
                <a:off x="5447163" y="7008121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6325" name="Check Box 5" hidden="1">
                <a:extLst>
                  <a:ext uri="{63B3BB69-23CF-44E3-9099-C40C66FF867C}">
                    <a14:compatExt spid="_x0000_s56325"/>
                  </a:ext>
                  <a:ext uri="{FF2B5EF4-FFF2-40B4-BE49-F238E27FC236}">
                    <a16:creationId xmlns:a16="http://schemas.microsoft.com/office/drawing/2014/main" id="{00000000-0008-0000-0800-000005DC0000}"/>
                  </a:ext>
                </a:extLst>
              </xdr:cNvPr>
              <xdr:cNvSpPr/>
            </xdr:nvSpPr>
            <xdr:spPr bwMode="auto">
              <a:xfrm>
                <a:off x="5448868" y="75202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108856</xdr:colOff>
          <xdr:row>24</xdr:row>
          <xdr:rowOff>342896</xdr:rowOff>
        </xdr:from>
        <xdr:to>
          <xdr:col>7</xdr:col>
          <xdr:colOff>223156</xdr:colOff>
          <xdr:row>26</xdr:row>
          <xdr:rowOff>76196</xdr:rowOff>
        </xdr:to>
        <xdr:grpSp>
          <xdr:nvGrpSpPr>
            <xdr:cNvPr id="4" name="Group 91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74820" y="13269682"/>
              <a:ext cx="658586" cy="876300"/>
              <a:chOff x="54471" y="70081"/>
              <a:chExt cx="3065" cy="8741"/>
            </a:xfrm>
          </xdr:grpSpPr>
          <xdr:sp macro="" textlink="">
            <xdr:nvSpPr>
              <xdr:cNvPr id="56326" name="Check Box 6" hidden="1">
                <a:extLst>
                  <a:ext uri="{63B3BB69-23CF-44E3-9099-C40C66FF867C}">
                    <a14:compatExt spid="_x0000_s56326"/>
                  </a:ext>
                  <a:ext uri="{FF2B5EF4-FFF2-40B4-BE49-F238E27FC236}">
                    <a16:creationId xmlns:a16="http://schemas.microsoft.com/office/drawing/2014/main" id="{00000000-0008-0000-0800-000006DC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6327" name="Check Box 7" hidden="1">
                <a:extLst>
                  <a:ext uri="{63B3BB69-23CF-44E3-9099-C40C66FF867C}">
                    <a14:compatExt spid="_x0000_s56327"/>
                  </a:ext>
                  <a:ext uri="{FF2B5EF4-FFF2-40B4-BE49-F238E27FC236}">
                    <a16:creationId xmlns:a16="http://schemas.microsoft.com/office/drawing/2014/main" id="{00000000-0008-0000-0800-000007DC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115660</xdr:colOff>
          <xdr:row>16</xdr:row>
          <xdr:rowOff>92524</xdr:rowOff>
        </xdr:from>
        <xdr:to>
          <xdr:col>7</xdr:col>
          <xdr:colOff>229960</xdr:colOff>
          <xdr:row>17</xdr:row>
          <xdr:rowOff>16324</xdr:rowOff>
        </xdr:to>
        <xdr:grpSp>
          <xdr:nvGrpSpPr>
            <xdr:cNvPr id="5" name="グループ化 6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1624" y="8665024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6328" name="Check Box 8" hidden="1">
                <a:extLst>
                  <a:ext uri="{63B3BB69-23CF-44E3-9099-C40C66FF867C}">
                    <a14:compatExt spid="_x0000_s56328"/>
                  </a:ext>
                  <a:ext uri="{FF2B5EF4-FFF2-40B4-BE49-F238E27FC236}">
                    <a16:creationId xmlns:a16="http://schemas.microsoft.com/office/drawing/2014/main" id="{00000000-0008-0000-0800-000008DC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6329" name="Check Box 9" hidden="1">
                <a:extLst>
                  <a:ext uri="{63B3BB69-23CF-44E3-9099-C40C66FF867C}">
                    <a14:compatExt spid="_x0000_s56329"/>
                  </a:ext>
                  <a:ext uri="{FF2B5EF4-FFF2-40B4-BE49-F238E27FC236}">
                    <a16:creationId xmlns:a16="http://schemas.microsoft.com/office/drawing/2014/main" id="{00000000-0008-0000-0800-000009DC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118380</xdr:colOff>
          <xdr:row>13</xdr:row>
          <xdr:rowOff>54424</xdr:rowOff>
        </xdr:from>
        <xdr:to>
          <xdr:col>7</xdr:col>
          <xdr:colOff>232680</xdr:colOff>
          <xdr:row>13</xdr:row>
          <xdr:rowOff>740224</xdr:rowOff>
        </xdr:to>
        <xdr:grpSp>
          <xdr:nvGrpSpPr>
            <xdr:cNvPr id="6" name="グループ化 6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4" y="7048495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6330" name="Check Box 10" hidden="1">
                <a:extLst>
                  <a:ext uri="{63B3BB69-23CF-44E3-9099-C40C66FF867C}">
                    <a14:compatExt spid="_x0000_s56330"/>
                  </a:ext>
                  <a:ext uri="{FF2B5EF4-FFF2-40B4-BE49-F238E27FC236}">
                    <a16:creationId xmlns:a16="http://schemas.microsoft.com/office/drawing/2014/main" id="{00000000-0008-0000-0800-00000ADC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6331" name="Check Box 11" hidden="1">
                <a:extLst>
                  <a:ext uri="{63B3BB69-23CF-44E3-9099-C40C66FF867C}">
                    <a14:compatExt spid="_x0000_s56331"/>
                  </a:ext>
                  <a:ext uri="{FF2B5EF4-FFF2-40B4-BE49-F238E27FC236}">
                    <a16:creationId xmlns:a16="http://schemas.microsoft.com/office/drawing/2014/main" id="{00000000-0008-0000-0800-00000BDC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118383</xdr:colOff>
          <xdr:row>19</xdr:row>
          <xdr:rowOff>54422</xdr:rowOff>
        </xdr:from>
        <xdr:to>
          <xdr:col>7</xdr:col>
          <xdr:colOff>232683</xdr:colOff>
          <xdr:row>19</xdr:row>
          <xdr:rowOff>740222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7" y="10205351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6332" name="Check Box 12" hidden="1">
                <a:extLst>
                  <a:ext uri="{63B3BB69-23CF-44E3-9099-C40C66FF867C}">
                    <a14:compatExt spid="_x0000_s56332"/>
                  </a:ext>
                  <a:ext uri="{FF2B5EF4-FFF2-40B4-BE49-F238E27FC236}">
                    <a16:creationId xmlns:a16="http://schemas.microsoft.com/office/drawing/2014/main" id="{00000000-0008-0000-0800-00000CDC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6333" name="Check Box 13" hidden="1">
                <a:extLst>
                  <a:ext uri="{63B3BB69-23CF-44E3-9099-C40C66FF867C}">
                    <a14:compatExt spid="_x0000_s56333"/>
                  </a:ext>
                  <a:ext uri="{FF2B5EF4-FFF2-40B4-BE49-F238E27FC236}">
                    <a16:creationId xmlns:a16="http://schemas.microsoft.com/office/drawing/2014/main" id="{00000000-0008-0000-0800-00000DDC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61239</xdr:colOff>
      <xdr:row>4</xdr:row>
      <xdr:rowOff>144010</xdr:rowOff>
    </xdr:from>
    <xdr:ext cx="1269699" cy="126000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139" y="2382385"/>
          <a:ext cx="126969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117414</xdr:colOff>
          <xdr:row>21</xdr:row>
          <xdr:rowOff>361160</xdr:rowOff>
        </xdr:from>
        <xdr:to>
          <xdr:col>7</xdr:col>
          <xdr:colOff>227532</xdr:colOff>
          <xdr:row>23</xdr:row>
          <xdr:rowOff>92221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900-000003000000}"/>
                </a:ext>
              </a:extLst>
            </xdr:cNvPr>
            <xdr:cNvGrpSpPr/>
          </xdr:nvGrpSpPr>
          <xdr:grpSpPr>
            <a:xfrm>
              <a:off x="5383378" y="11709517"/>
              <a:ext cx="654404" cy="874061"/>
              <a:chOff x="5447163" y="7008121"/>
              <a:chExt cx="306505" cy="874062"/>
            </a:xfrm>
          </xdr:grpSpPr>
          <xdr:sp macro="" textlink="">
            <xdr:nvSpPr>
              <xdr:cNvPr id="57350" name="Check Box 6" hidden="1">
                <a:extLst>
                  <a:ext uri="{63B3BB69-23CF-44E3-9099-C40C66FF867C}">
                    <a14:compatExt spid="_x0000_s57350"/>
                  </a:ext>
                  <a:ext uri="{FF2B5EF4-FFF2-40B4-BE49-F238E27FC236}">
                    <a16:creationId xmlns:a16="http://schemas.microsoft.com/office/drawing/2014/main" id="{00000000-0008-0000-0900-000006E00000}"/>
                  </a:ext>
                </a:extLst>
              </xdr:cNvPr>
              <xdr:cNvSpPr/>
            </xdr:nvSpPr>
            <xdr:spPr bwMode="auto">
              <a:xfrm>
                <a:off x="5447163" y="7008121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7351" name="Check Box 7" hidden="1">
                <a:extLst>
                  <a:ext uri="{63B3BB69-23CF-44E3-9099-C40C66FF867C}">
                    <a14:compatExt spid="_x0000_s57351"/>
                  </a:ext>
                  <a:ext uri="{FF2B5EF4-FFF2-40B4-BE49-F238E27FC236}">
                    <a16:creationId xmlns:a16="http://schemas.microsoft.com/office/drawing/2014/main" id="{00000000-0008-0000-0900-000007E00000}"/>
                  </a:ext>
                </a:extLst>
              </xdr:cNvPr>
              <xdr:cNvSpPr/>
            </xdr:nvSpPr>
            <xdr:spPr bwMode="auto">
              <a:xfrm>
                <a:off x="5448868" y="75202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108856</xdr:colOff>
          <xdr:row>24</xdr:row>
          <xdr:rowOff>342897</xdr:rowOff>
        </xdr:from>
        <xdr:to>
          <xdr:col>7</xdr:col>
          <xdr:colOff>223156</xdr:colOff>
          <xdr:row>26</xdr:row>
          <xdr:rowOff>76197</xdr:rowOff>
        </xdr:to>
        <xdr:grpSp>
          <xdr:nvGrpSpPr>
            <xdr:cNvPr id="4" name="Group 91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74820" y="13269683"/>
              <a:ext cx="658586" cy="876300"/>
              <a:chOff x="54471" y="70081"/>
              <a:chExt cx="3065" cy="8741"/>
            </a:xfrm>
          </xdr:grpSpPr>
          <xdr:sp macro="" textlink="">
            <xdr:nvSpPr>
              <xdr:cNvPr id="57352" name="Check Box 8" hidden="1">
                <a:extLst>
                  <a:ext uri="{63B3BB69-23CF-44E3-9099-C40C66FF867C}">
                    <a14:compatExt spid="_x0000_s57352"/>
                  </a:ext>
                  <a:ext uri="{FF2B5EF4-FFF2-40B4-BE49-F238E27FC236}">
                    <a16:creationId xmlns:a16="http://schemas.microsoft.com/office/drawing/2014/main" id="{00000000-0008-0000-0900-000008E0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7353" name="Check Box 9" hidden="1">
                <a:extLst>
                  <a:ext uri="{63B3BB69-23CF-44E3-9099-C40C66FF867C}">
                    <a14:compatExt spid="_x0000_s57353"/>
                  </a:ext>
                  <a:ext uri="{FF2B5EF4-FFF2-40B4-BE49-F238E27FC236}">
                    <a16:creationId xmlns:a16="http://schemas.microsoft.com/office/drawing/2014/main" id="{00000000-0008-0000-0900-000009E0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115660</xdr:colOff>
          <xdr:row>16</xdr:row>
          <xdr:rowOff>92525</xdr:rowOff>
        </xdr:from>
        <xdr:to>
          <xdr:col>7</xdr:col>
          <xdr:colOff>229960</xdr:colOff>
          <xdr:row>17</xdr:row>
          <xdr:rowOff>16325</xdr:rowOff>
        </xdr:to>
        <xdr:grpSp>
          <xdr:nvGrpSpPr>
            <xdr:cNvPr id="5" name="グループ化 6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1624" y="8665025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7354" name="Check Box 10" hidden="1">
                <a:extLst>
                  <a:ext uri="{63B3BB69-23CF-44E3-9099-C40C66FF867C}">
                    <a14:compatExt spid="_x0000_s57354"/>
                  </a:ext>
                  <a:ext uri="{FF2B5EF4-FFF2-40B4-BE49-F238E27FC236}">
                    <a16:creationId xmlns:a16="http://schemas.microsoft.com/office/drawing/2014/main" id="{00000000-0008-0000-0900-00000AE0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7355" name="Check Box 11" hidden="1">
                <a:extLst>
                  <a:ext uri="{63B3BB69-23CF-44E3-9099-C40C66FF867C}">
                    <a14:compatExt spid="_x0000_s57355"/>
                  </a:ext>
                  <a:ext uri="{FF2B5EF4-FFF2-40B4-BE49-F238E27FC236}">
                    <a16:creationId xmlns:a16="http://schemas.microsoft.com/office/drawing/2014/main" id="{00000000-0008-0000-0900-00000BE0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118380</xdr:colOff>
          <xdr:row>13</xdr:row>
          <xdr:rowOff>54425</xdr:rowOff>
        </xdr:from>
        <xdr:to>
          <xdr:col>7</xdr:col>
          <xdr:colOff>232680</xdr:colOff>
          <xdr:row>13</xdr:row>
          <xdr:rowOff>740225</xdr:rowOff>
        </xdr:to>
        <xdr:grpSp>
          <xdr:nvGrpSpPr>
            <xdr:cNvPr id="6" name="グループ化 6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4" y="7048496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7356" name="Check Box 12" hidden="1">
                <a:extLst>
                  <a:ext uri="{63B3BB69-23CF-44E3-9099-C40C66FF867C}">
                    <a14:compatExt spid="_x0000_s57356"/>
                  </a:ext>
                  <a:ext uri="{FF2B5EF4-FFF2-40B4-BE49-F238E27FC236}">
                    <a16:creationId xmlns:a16="http://schemas.microsoft.com/office/drawing/2014/main" id="{00000000-0008-0000-0900-00000CE0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7357" name="Check Box 13" hidden="1">
                <a:extLst>
                  <a:ext uri="{63B3BB69-23CF-44E3-9099-C40C66FF867C}">
                    <a14:compatExt spid="_x0000_s57357"/>
                  </a:ext>
                  <a:ext uri="{FF2B5EF4-FFF2-40B4-BE49-F238E27FC236}">
                    <a16:creationId xmlns:a16="http://schemas.microsoft.com/office/drawing/2014/main" id="{00000000-0008-0000-0900-00000DE0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118383</xdr:colOff>
          <xdr:row>19</xdr:row>
          <xdr:rowOff>54423</xdr:rowOff>
        </xdr:from>
        <xdr:to>
          <xdr:col>7</xdr:col>
          <xdr:colOff>232683</xdr:colOff>
          <xdr:row>19</xdr:row>
          <xdr:rowOff>740223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7" y="10205352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7358" name="Check Box 14" hidden="1">
                <a:extLst>
                  <a:ext uri="{63B3BB69-23CF-44E3-9099-C40C66FF867C}">
                    <a14:compatExt spid="_x0000_s57358"/>
                  </a:ext>
                  <a:ext uri="{FF2B5EF4-FFF2-40B4-BE49-F238E27FC236}">
                    <a16:creationId xmlns:a16="http://schemas.microsoft.com/office/drawing/2014/main" id="{00000000-0008-0000-0900-00000EE0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7359" name="Check Box 15" hidden="1">
                <a:extLst>
                  <a:ext uri="{63B3BB69-23CF-44E3-9099-C40C66FF867C}">
                    <a14:compatExt spid="_x0000_s57359"/>
                  </a:ext>
                  <a:ext uri="{FF2B5EF4-FFF2-40B4-BE49-F238E27FC236}">
                    <a16:creationId xmlns:a16="http://schemas.microsoft.com/office/drawing/2014/main" id="{00000000-0008-0000-0900-00000FE0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61239</xdr:colOff>
      <xdr:row>4</xdr:row>
      <xdr:rowOff>144010</xdr:rowOff>
    </xdr:from>
    <xdr:ext cx="1269699" cy="126000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139" y="2382385"/>
          <a:ext cx="126969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117414</xdr:colOff>
          <xdr:row>21</xdr:row>
          <xdr:rowOff>361159</xdr:rowOff>
        </xdr:from>
        <xdr:to>
          <xdr:col>7</xdr:col>
          <xdr:colOff>227532</xdr:colOff>
          <xdr:row>23</xdr:row>
          <xdr:rowOff>92220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A00-000003000000}"/>
                </a:ext>
              </a:extLst>
            </xdr:cNvPr>
            <xdr:cNvGrpSpPr/>
          </xdr:nvGrpSpPr>
          <xdr:grpSpPr>
            <a:xfrm>
              <a:off x="5383378" y="11709516"/>
              <a:ext cx="654404" cy="874061"/>
              <a:chOff x="5447163" y="7008121"/>
              <a:chExt cx="306505" cy="874062"/>
            </a:xfrm>
          </xdr:grpSpPr>
          <xdr:sp macro="" textlink="">
            <xdr:nvSpPr>
              <xdr:cNvPr id="58374" name="Check Box 6" hidden="1">
                <a:extLst>
                  <a:ext uri="{63B3BB69-23CF-44E3-9099-C40C66FF867C}">
                    <a14:compatExt spid="_x0000_s58374"/>
                  </a:ext>
                  <a:ext uri="{FF2B5EF4-FFF2-40B4-BE49-F238E27FC236}">
                    <a16:creationId xmlns:a16="http://schemas.microsoft.com/office/drawing/2014/main" id="{00000000-0008-0000-0A00-000006E40000}"/>
                  </a:ext>
                </a:extLst>
              </xdr:cNvPr>
              <xdr:cNvSpPr/>
            </xdr:nvSpPr>
            <xdr:spPr bwMode="auto">
              <a:xfrm>
                <a:off x="5447163" y="7008121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8375" name="Check Box 7" hidden="1">
                <a:extLst>
                  <a:ext uri="{63B3BB69-23CF-44E3-9099-C40C66FF867C}">
                    <a14:compatExt spid="_x0000_s58375"/>
                  </a:ext>
                  <a:ext uri="{FF2B5EF4-FFF2-40B4-BE49-F238E27FC236}">
                    <a16:creationId xmlns:a16="http://schemas.microsoft.com/office/drawing/2014/main" id="{00000000-0008-0000-0A00-000007E40000}"/>
                  </a:ext>
                </a:extLst>
              </xdr:cNvPr>
              <xdr:cNvSpPr/>
            </xdr:nvSpPr>
            <xdr:spPr bwMode="auto">
              <a:xfrm>
                <a:off x="5448868" y="7520233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108856</xdr:colOff>
          <xdr:row>24</xdr:row>
          <xdr:rowOff>342896</xdr:rowOff>
        </xdr:from>
        <xdr:to>
          <xdr:col>7</xdr:col>
          <xdr:colOff>223156</xdr:colOff>
          <xdr:row>26</xdr:row>
          <xdr:rowOff>76196</xdr:rowOff>
        </xdr:to>
        <xdr:grpSp>
          <xdr:nvGrpSpPr>
            <xdr:cNvPr id="4" name="Group 91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74820" y="13269682"/>
              <a:ext cx="658586" cy="876300"/>
              <a:chOff x="54471" y="70081"/>
              <a:chExt cx="3065" cy="8741"/>
            </a:xfrm>
          </xdr:grpSpPr>
          <xdr:sp macro="" textlink="">
            <xdr:nvSpPr>
              <xdr:cNvPr id="58376" name="Check Box 8" hidden="1">
                <a:extLst>
                  <a:ext uri="{63B3BB69-23CF-44E3-9099-C40C66FF867C}">
                    <a14:compatExt spid="_x0000_s58376"/>
                  </a:ext>
                  <a:ext uri="{FF2B5EF4-FFF2-40B4-BE49-F238E27FC236}">
                    <a16:creationId xmlns:a16="http://schemas.microsoft.com/office/drawing/2014/main" id="{00000000-0008-0000-0A00-000008E40000}"/>
                  </a:ext>
                </a:extLst>
              </xdr:cNvPr>
              <xdr:cNvSpPr/>
            </xdr:nvSpPr>
            <xdr:spPr bwMode="auto">
              <a:xfrm>
                <a:off x="54471" y="70081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8377" name="Check Box 9" hidden="1">
                <a:extLst>
                  <a:ext uri="{63B3BB69-23CF-44E3-9099-C40C66FF867C}">
                    <a14:compatExt spid="_x0000_s58377"/>
                  </a:ext>
                  <a:ext uri="{FF2B5EF4-FFF2-40B4-BE49-F238E27FC236}">
                    <a16:creationId xmlns:a16="http://schemas.microsoft.com/office/drawing/2014/main" id="{00000000-0008-0000-0A00-000009E40000}"/>
                  </a:ext>
                </a:extLst>
              </xdr:cNvPr>
              <xdr:cNvSpPr/>
            </xdr:nvSpPr>
            <xdr:spPr bwMode="auto">
              <a:xfrm>
                <a:off x="54488" y="75202"/>
                <a:ext cx="3048" cy="3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115660</xdr:colOff>
          <xdr:row>16</xdr:row>
          <xdr:rowOff>92524</xdr:rowOff>
        </xdr:from>
        <xdr:to>
          <xdr:col>7</xdr:col>
          <xdr:colOff>229960</xdr:colOff>
          <xdr:row>17</xdr:row>
          <xdr:rowOff>16324</xdr:rowOff>
        </xdr:to>
        <xdr:grpSp>
          <xdr:nvGrpSpPr>
            <xdr:cNvPr id="5" name="グループ化 6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1624" y="8665024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8378" name="Check Box 10" hidden="1">
                <a:extLst>
                  <a:ext uri="{63B3BB69-23CF-44E3-9099-C40C66FF867C}">
                    <a14:compatExt spid="_x0000_s58378"/>
                  </a:ext>
                  <a:ext uri="{FF2B5EF4-FFF2-40B4-BE49-F238E27FC236}">
                    <a16:creationId xmlns:a16="http://schemas.microsoft.com/office/drawing/2014/main" id="{00000000-0008-0000-0A00-00000AE4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8379" name="Check Box 11" hidden="1">
                <a:extLst>
                  <a:ext uri="{63B3BB69-23CF-44E3-9099-C40C66FF867C}">
                    <a14:compatExt spid="_x0000_s58379"/>
                  </a:ext>
                  <a:ext uri="{FF2B5EF4-FFF2-40B4-BE49-F238E27FC236}">
                    <a16:creationId xmlns:a16="http://schemas.microsoft.com/office/drawing/2014/main" id="{00000000-0008-0000-0A00-00000BE4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118380</xdr:colOff>
          <xdr:row>13</xdr:row>
          <xdr:rowOff>54424</xdr:rowOff>
        </xdr:from>
        <xdr:to>
          <xdr:col>7</xdr:col>
          <xdr:colOff>232680</xdr:colOff>
          <xdr:row>13</xdr:row>
          <xdr:rowOff>740224</xdr:rowOff>
        </xdr:to>
        <xdr:grpSp>
          <xdr:nvGrpSpPr>
            <xdr:cNvPr id="6" name="グループ化 6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4" y="7048495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8380" name="Check Box 12" hidden="1">
                <a:extLst>
                  <a:ext uri="{63B3BB69-23CF-44E3-9099-C40C66FF867C}">
                    <a14:compatExt spid="_x0000_s58380"/>
                  </a:ext>
                  <a:ext uri="{FF2B5EF4-FFF2-40B4-BE49-F238E27FC236}">
                    <a16:creationId xmlns:a16="http://schemas.microsoft.com/office/drawing/2014/main" id="{00000000-0008-0000-0A00-00000CE4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8381" name="Check Box 13" hidden="1">
                <a:extLst>
                  <a:ext uri="{63B3BB69-23CF-44E3-9099-C40C66FF867C}">
                    <a14:compatExt spid="_x0000_s58381"/>
                  </a:ext>
                  <a:ext uri="{FF2B5EF4-FFF2-40B4-BE49-F238E27FC236}">
                    <a16:creationId xmlns:a16="http://schemas.microsoft.com/office/drawing/2014/main" id="{00000000-0008-0000-0A00-00000DE4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118383</xdr:colOff>
          <xdr:row>19</xdr:row>
          <xdr:rowOff>54422</xdr:rowOff>
        </xdr:from>
        <xdr:to>
          <xdr:col>7</xdr:col>
          <xdr:colOff>232683</xdr:colOff>
          <xdr:row>19</xdr:row>
          <xdr:rowOff>740222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84347" y="10205351"/>
              <a:ext cx="658586" cy="685800"/>
              <a:chOff x="5447162" y="7008130"/>
              <a:chExt cx="306503" cy="874082"/>
            </a:xfrm>
          </xdr:grpSpPr>
          <xdr:sp macro="" textlink="">
            <xdr:nvSpPr>
              <xdr:cNvPr id="58382" name="Check Box 14" hidden="1">
                <a:extLst>
                  <a:ext uri="{63B3BB69-23CF-44E3-9099-C40C66FF867C}">
                    <a14:compatExt spid="_x0000_s58382"/>
                  </a:ext>
                  <a:ext uri="{FF2B5EF4-FFF2-40B4-BE49-F238E27FC236}">
                    <a16:creationId xmlns:a16="http://schemas.microsoft.com/office/drawing/2014/main" id="{00000000-0008-0000-0A00-00000EE40000}"/>
                  </a:ext>
                </a:extLst>
              </xdr:cNvPr>
              <xdr:cNvSpPr/>
            </xdr:nvSpPr>
            <xdr:spPr bwMode="auto">
              <a:xfrm>
                <a:off x="5447162" y="7008130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S</a:t>
                </a:r>
              </a:p>
            </xdr:txBody>
          </xdr:sp>
          <xdr:sp macro="" textlink="">
            <xdr:nvSpPr>
              <xdr:cNvPr id="58383" name="Check Box 15" hidden="1">
                <a:extLst>
                  <a:ext uri="{63B3BB69-23CF-44E3-9099-C40C66FF867C}">
                    <a14:compatExt spid="_x0000_s58383"/>
                  </a:ext>
                  <a:ext uri="{FF2B5EF4-FFF2-40B4-BE49-F238E27FC236}">
                    <a16:creationId xmlns:a16="http://schemas.microsoft.com/office/drawing/2014/main" id="{00000000-0008-0000-0A00-00000FE40000}"/>
                  </a:ext>
                </a:extLst>
              </xdr:cNvPr>
              <xdr:cNvSpPr/>
            </xdr:nvSpPr>
            <xdr:spPr bwMode="auto">
              <a:xfrm>
                <a:off x="5448865" y="7520262"/>
                <a:ext cx="3048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　　H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4.xml"/><Relationship Id="rId13" Type="http://schemas.openxmlformats.org/officeDocument/2006/relationships/ctrlProp" Target="../ctrlProps/ctrlProp79.xml"/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73.xml"/><Relationship Id="rId12" Type="http://schemas.openxmlformats.org/officeDocument/2006/relationships/ctrlProp" Target="../ctrlProps/ctrlProp7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higashiomi-shoko@e-omi.ne.jp&#21491;&#35352;QR&#12467;&#12540;&#12489;&#12434;&#35501;&#12415;&#21462;&#12426;&#19979;&#12373;&#12356;&#12290;&#8594;" TargetMode="External"/><Relationship Id="rId6" Type="http://schemas.openxmlformats.org/officeDocument/2006/relationships/ctrlProp" Target="../ctrlProps/ctrlProp72.xml"/><Relationship Id="rId11" Type="http://schemas.openxmlformats.org/officeDocument/2006/relationships/ctrlProp" Target="../ctrlProps/ctrlProp77.xml"/><Relationship Id="rId5" Type="http://schemas.openxmlformats.org/officeDocument/2006/relationships/ctrlProp" Target="../ctrlProps/ctrlProp71.xml"/><Relationship Id="rId10" Type="http://schemas.openxmlformats.org/officeDocument/2006/relationships/ctrlProp" Target="../ctrlProps/ctrlProp76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75.xml"/><Relationship Id="rId14" Type="http://schemas.openxmlformats.org/officeDocument/2006/relationships/ctrlProp" Target="../ctrlProps/ctrlProp8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4.xml"/><Relationship Id="rId13" Type="http://schemas.openxmlformats.org/officeDocument/2006/relationships/ctrlProp" Target="../ctrlProps/ctrlProp89.xml"/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83.xml"/><Relationship Id="rId1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higashiomi-shoko@e-omi.ne.jp&#21491;&#35352;QR&#12467;&#12540;&#12489;&#12434;&#35501;&#12415;&#21462;&#12426;&#19979;&#12373;&#12356;&#12290;&#8594;" TargetMode="External"/><Relationship Id="rId6" Type="http://schemas.openxmlformats.org/officeDocument/2006/relationships/ctrlProp" Target="../ctrlProps/ctrlProp82.xml"/><Relationship Id="rId11" Type="http://schemas.openxmlformats.org/officeDocument/2006/relationships/ctrlProp" Target="../ctrlProps/ctrlProp87.xml"/><Relationship Id="rId5" Type="http://schemas.openxmlformats.org/officeDocument/2006/relationships/ctrlProp" Target="../ctrlProps/ctrlProp81.xml"/><Relationship Id="rId10" Type="http://schemas.openxmlformats.org/officeDocument/2006/relationships/ctrlProp" Target="../ctrlProps/ctrlProp86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igashiomi-shoko@e-omi.ne.jp&#21491;&#35352;QR&#12467;&#12540;&#12489;&#12434;&#35501;&#12415;&#21462;&#12426;&#19979;&#12373;&#12356;&#12290;&#8594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igashiomi-shoko@e-omi.ne.jp&#21491;&#35352;QR&#12467;&#12540;&#12489;&#12434;&#35501;&#12415;&#21462;&#12426;&#19979;&#12373;&#12356;&#12290;&#8594;" TargetMode="Externa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igashiomi-shoko@e-omi.ne.jp&#21491;&#35352;QR&#12467;&#12540;&#12489;&#12434;&#35501;&#12415;&#21462;&#12426;&#19979;&#12373;&#12356;&#12290;&#8594;" TargetMode="External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higashiomi-shoko@e-omi.ne.jp&#21491;&#35352;QR&#12467;&#12540;&#12489;&#12434;&#35501;&#12415;&#21462;&#12426;&#19979;&#12373;&#12356;&#12290;&#8594;" TargetMode="External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5" Type="http://schemas.openxmlformats.org/officeDocument/2006/relationships/ctrlProp" Target="../ctrlProps/ctrlProp31.xml"/><Relationship Id="rId10" Type="http://schemas.openxmlformats.org/officeDocument/2006/relationships/ctrlProp" Target="../ctrlProps/ctrlProp3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higashiomi-shoko@e-omi.ne.jp&#21491;&#35352;QR&#12467;&#12540;&#12489;&#12434;&#35501;&#12415;&#21462;&#12426;&#19979;&#12373;&#12356;&#12290;&#8594;" TargetMode="External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0" Type="http://schemas.openxmlformats.org/officeDocument/2006/relationships/ctrlProp" Target="../ctrlProps/ctrlProp46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higashiomi-shoko@e-omi.ne.jp&#21491;&#35352;QR&#12467;&#12540;&#12489;&#12434;&#35501;&#12415;&#21462;&#12426;&#19979;&#12373;&#12356;&#12290;&#8594;" TargetMode="Externa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0" Type="http://schemas.openxmlformats.org/officeDocument/2006/relationships/ctrlProp" Target="../ctrlProps/ctrlProp56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4.xml"/><Relationship Id="rId13" Type="http://schemas.openxmlformats.org/officeDocument/2006/relationships/ctrlProp" Target="../ctrlProps/ctrlProp69.xml"/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63.xml"/><Relationship Id="rId12" Type="http://schemas.openxmlformats.org/officeDocument/2006/relationships/ctrlProp" Target="../ctrlProps/ctrlProp6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higashiomi-shoko@e-omi.ne.jp&#21491;&#35352;QR&#12467;&#12540;&#12489;&#12434;&#35501;&#12415;&#21462;&#12426;&#19979;&#12373;&#12356;&#12290;&#8594;" TargetMode="External"/><Relationship Id="rId6" Type="http://schemas.openxmlformats.org/officeDocument/2006/relationships/ctrlProp" Target="../ctrlProps/ctrlProp62.xml"/><Relationship Id="rId11" Type="http://schemas.openxmlformats.org/officeDocument/2006/relationships/ctrlProp" Target="../ctrlProps/ctrlProp67.xml"/><Relationship Id="rId5" Type="http://schemas.openxmlformats.org/officeDocument/2006/relationships/ctrlProp" Target="../ctrlProps/ctrlProp61.xml"/><Relationship Id="rId10" Type="http://schemas.openxmlformats.org/officeDocument/2006/relationships/ctrlProp" Target="../ctrlProps/ctrlProp66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65.xml"/><Relationship Id="rId14" Type="http://schemas.openxmlformats.org/officeDocument/2006/relationships/ctrlProp" Target="../ctrlProps/ctrlProp7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0D16-44E8-4702-A7C4-BBFBB3AEB853}">
  <sheetPr codeName="Sheet1">
    <tabColor rgb="FFFFFF00"/>
  </sheetPr>
  <dimension ref="A1:E17"/>
  <sheetViews>
    <sheetView showGridLines="0" workbookViewId="0">
      <selection activeCell="B34" sqref="B34"/>
    </sheetView>
  </sheetViews>
  <sheetFormatPr defaultRowHeight="15.75"/>
  <cols>
    <col min="1" max="1" width="22.6640625" bestFit="1" customWidth="1"/>
    <col min="2" max="2" width="9.77734375" bestFit="1" customWidth="1"/>
    <col min="3" max="3" width="12.33203125" bestFit="1" customWidth="1"/>
    <col min="4" max="4" width="12.88671875" bestFit="1" customWidth="1"/>
  </cols>
  <sheetData>
    <row r="1" spans="1:5" ht="21">
      <c r="A1" s="41"/>
      <c r="B1" s="41" t="s">
        <v>53</v>
      </c>
      <c r="C1" s="41" t="s">
        <v>48</v>
      </c>
      <c r="D1" s="41" t="s">
        <v>52</v>
      </c>
    </row>
    <row r="2" spans="1:5" ht="21">
      <c r="A2" s="108" t="s">
        <v>55</v>
      </c>
      <c r="B2" s="110"/>
      <c r="C2" s="41" t="str">
        <f>'1-5人'!$L$6</f>
        <v>人</v>
      </c>
      <c r="D2" s="45">
        <f>SUM(D3:D17)</f>
        <v>0</v>
      </c>
      <c r="E2" t="s">
        <v>83</v>
      </c>
    </row>
    <row r="3" spans="1:5" ht="21">
      <c r="A3" s="41" t="s">
        <v>54</v>
      </c>
      <c r="B3" s="45">
        <v>5500</v>
      </c>
      <c r="C3" s="41">
        <f>SUM('1-5人:36-40人'!$K$31)</f>
        <v>0</v>
      </c>
      <c r="D3" s="45">
        <f>SUM(B3*C3)</f>
        <v>0</v>
      </c>
      <c r="E3" t="s">
        <v>81</v>
      </c>
    </row>
    <row r="4" spans="1:5" ht="21">
      <c r="A4" s="108" t="s">
        <v>61</v>
      </c>
      <c r="B4" s="109"/>
      <c r="C4" s="41">
        <f>SUM('1-5人:36-40人'!$L$31)</f>
        <v>0</v>
      </c>
      <c r="D4" s="45"/>
      <c r="E4" t="s">
        <v>82</v>
      </c>
    </row>
    <row r="5" spans="1:5" ht="21">
      <c r="A5" s="42" t="s">
        <v>60</v>
      </c>
      <c r="B5" s="45">
        <v>5940</v>
      </c>
      <c r="C5" s="41">
        <f>MAX(0, MIN(5, SUM($C$3:$C$4)) - MIN(5, $C$3))</f>
        <v>0</v>
      </c>
      <c r="D5" s="45">
        <f>SUM(B5*C5)</f>
        <v>0</v>
      </c>
      <c r="E5" t="s">
        <v>91</v>
      </c>
    </row>
    <row r="6" spans="1:5" ht="21">
      <c r="A6" s="43" t="s">
        <v>57</v>
      </c>
      <c r="B6" s="45">
        <v>6520</v>
      </c>
      <c r="C6" s="41">
        <f>MAX(0, MIN(10, SUM($C$3:$C$4)) - MAX(5, C3))</f>
        <v>0</v>
      </c>
      <c r="D6" s="45">
        <f>SUM(B6*C6)</f>
        <v>0</v>
      </c>
    </row>
    <row r="7" spans="1:5" ht="21">
      <c r="A7" s="43" t="s">
        <v>58</v>
      </c>
      <c r="B7" s="45">
        <v>7760</v>
      </c>
      <c r="C7" s="41">
        <f>MAX(0,MIN(15,SUM($C$3:$C$4))-MAX(10,$C$3))</f>
        <v>0</v>
      </c>
      <c r="D7" s="45">
        <f>SUM(B7*C7)</f>
        <v>0</v>
      </c>
    </row>
    <row r="8" spans="1:5" ht="21">
      <c r="A8" s="44" t="s">
        <v>59</v>
      </c>
      <c r="B8" s="45">
        <v>8310</v>
      </c>
      <c r="C8" s="41">
        <f>MAX(0, SUM($C$3:$C$4)-MAX(SUM($C$3,$C$5:$C$7), 15))</f>
        <v>0</v>
      </c>
      <c r="D8" s="45">
        <f>SUM(B8*C8)</f>
        <v>0</v>
      </c>
    </row>
    <row r="9" spans="1:5" ht="21">
      <c r="A9" s="41" t="s">
        <v>16</v>
      </c>
      <c r="B9" s="45">
        <v>1650</v>
      </c>
      <c r="C9" s="41">
        <f>SUM('1-5人:36-40人'!$M$31)</f>
        <v>0</v>
      </c>
      <c r="D9" s="45">
        <f>SUM(B9*C9)</f>
        <v>0</v>
      </c>
    </row>
    <row r="10" spans="1:5" ht="21">
      <c r="A10" s="41" t="s">
        <v>15</v>
      </c>
      <c r="B10" s="45">
        <v>4950</v>
      </c>
      <c r="C10" s="41">
        <f>SUM('1-5人:36-40人'!$N$31)</f>
        <v>0</v>
      </c>
      <c r="D10" s="45">
        <f t="shared" ref="D10:D17" si="0">SUM(B10*C10)</f>
        <v>0</v>
      </c>
    </row>
    <row r="11" spans="1:5" ht="21">
      <c r="A11" s="41" t="s">
        <v>14</v>
      </c>
      <c r="B11" s="45">
        <v>1870</v>
      </c>
      <c r="C11" s="41">
        <f>SUM('1-5人:36-40人'!$O$31)</f>
        <v>0</v>
      </c>
      <c r="D11" s="45">
        <f t="shared" si="0"/>
        <v>0</v>
      </c>
    </row>
    <row r="12" spans="1:5" ht="21">
      <c r="A12" s="41" t="s">
        <v>13</v>
      </c>
      <c r="B12" s="45">
        <v>1980</v>
      </c>
      <c r="C12" s="41">
        <f>SUM('1-5人:36-40人'!$P$31)</f>
        <v>0</v>
      </c>
      <c r="D12" s="45">
        <f t="shared" si="0"/>
        <v>0</v>
      </c>
    </row>
    <row r="13" spans="1:5" ht="21">
      <c r="A13" s="41" t="s">
        <v>12</v>
      </c>
      <c r="B13" s="45">
        <v>880</v>
      </c>
      <c r="C13" s="41">
        <f>SUM('1-5人:36-40人'!$Q$31)</f>
        <v>0</v>
      </c>
      <c r="D13" s="45">
        <f t="shared" si="0"/>
        <v>0</v>
      </c>
    </row>
    <row r="14" spans="1:5" ht="21">
      <c r="A14" s="41" t="s">
        <v>11</v>
      </c>
      <c r="B14" s="45">
        <v>1100</v>
      </c>
      <c r="C14" s="41">
        <f>SUM('1-5人:36-40人'!$R$31)</f>
        <v>0</v>
      </c>
      <c r="D14" s="45">
        <f t="shared" si="0"/>
        <v>0</v>
      </c>
    </row>
    <row r="15" spans="1:5" ht="21">
      <c r="A15" s="41" t="s">
        <v>10</v>
      </c>
      <c r="B15" s="45">
        <v>1210</v>
      </c>
      <c r="C15" s="41">
        <f>SUM('1-5人:36-40人'!$S$31)</f>
        <v>0</v>
      </c>
      <c r="D15" s="45">
        <f t="shared" si="0"/>
        <v>0</v>
      </c>
    </row>
    <row r="16" spans="1:5" ht="21">
      <c r="A16" s="41" t="s">
        <v>9</v>
      </c>
      <c r="B16" s="45">
        <v>3300</v>
      </c>
      <c r="C16" s="41">
        <f>SUM('1-5人:36-40人'!$T$31)</f>
        <v>0</v>
      </c>
      <c r="D16" s="45">
        <f t="shared" si="0"/>
        <v>0</v>
      </c>
    </row>
    <row r="17" spans="1:4" ht="21">
      <c r="A17" s="41" t="s">
        <v>8</v>
      </c>
      <c r="B17" s="45">
        <v>3300</v>
      </c>
      <c r="C17" s="41">
        <f>SUM('1-5人:36-40人'!$U$31)</f>
        <v>0</v>
      </c>
      <c r="D17" s="45">
        <f t="shared" si="0"/>
        <v>0</v>
      </c>
    </row>
  </sheetData>
  <phoneticPr fontId="3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AAFA-46EC-494C-B48D-0466429C190C}">
  <sheetPr transitionEvaluation="1"/>
  <dimension ref="A1:Z33"/>
  <sheetViews>
    <sheetView showGridLines="0" view="pageBreakPreview" topLeftCell="A8" zoomScale="70" zoomScaleNormal="70" zoomScaleSheetLayoutView="70" workbookViewId="0">
      <selection activeCell="L7" sqref="L7"/>
    </sheetView>
  </sheetViews>
  <sheetFormatPr defaultColWidth="8.88671875" defaultRowHeight="18.75"/>
  <cols>
    <col min="1" max="1" width="8.5546875" style="3" customWidth="1"/>
    <col min="2" max="2" width="6.77734375" style="3" customWidth="1"/>
    <col min="3" max="3" width="18.33203125" style="3" customWidth="1"/>
    <col min="4" max="4" width="4.77734375" style="3" customWidth="1"/>
    <col min="5" max="5" width="16.5546875" style="3" customWidth="1"/>
    <col min="6" max="6" width="6.33203125" style="3" bestFit="1" customWidth="1"/>
    <col min="7" max="7" width="6.33203125" style="3" customWidth="1"/>
    <col min="8" max="8" width="18.77734375" style="3" customWidth="1"/>
    <col min="9" max="9" width="8.77734375" style="3" customWidth="1"/>
    <col min="10" max="10" width="7.77734375" style="3" customWidth="1"/>
    <col min="11" max="21" width="12.77734375" style="3" customWidth="1"/>
    <col min="22" max="22" width="14.77734375" style="3" customWidth="1"/>
    <col min="23" max="25" width="5" style="3" customWidth="1"/>
    <col min="26" max="26" width="0" style="3" hidden="1" customWidth="1"/>
    <col min="27" max="16384" width="8.88671875" style="3"/>
  </cols>
  <sheetData>
    <row r="1" spans="1:26" ht="36.75" customHeight="1">
      <c r="A1" s="5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"/>
      <c r="R1" s="230">
        <f t="shared" ref="R1:T1" ca="1" si="0">TODAY()</f>
        <v>46195</v>
      </c>
      <c r="S1" s="230"/>
      <c r="T1" s="230"/>
      <c r="U1" s="114" t="str">
        <f>TEXT(SUM(Z1:Z7),"#0")&amp;"/"</f>
        <v>0/</v>
      </c>
      <c r="V1" s="115" t="str">
        <f>TEXT('1-5人'!Z9,"#0")&amp;"頁"</f>
        <v>0頁</v>
      </c>
      <c r="Z1" s="3">
        <f>IF('1-5人'!$C$14="",0,1)</f>
        <v>0</v>
      </c>
    </row>
    <row r="2" spans="1:26" ht="19.5" customHeight="1">
      <c r="A2" s="52"/>
      <c r="B2" s="2"/>
      <c r="C2" s="2"/>
      <c r="D2" s="2"/>
      <c r="E2" s="2"/>
      <c r="F2" s="2"/>
      <c r="G2" s="2"/>
      <c r="H2" s="2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Z2" s="3">
        <f>IF('6-10人'!$C$14="",0,1)</f>
        <v>0</v>
      </c>
    </row>
    <row r="3" spans="1:26" ht="60" customHeight="1">
      <c r="A3" s="52" t="s">
        <v>44</v>
      </c>
      <c r="C3" s="2"/>
      <c r="D3" s="2"/>
      <c r="E3" s="2"/>
      <c r="F3" s="2"/>
      <c r="G3" s="2"/>
      <c r="H3" s="2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Z3" s="3">
        <f>IF('11-15人'!$C$14="",0,1)</f>
        <v>0</v>
      </c>
    </row>
    <row r="4" spans="1:26" ht="60" customHeight="1">
      <c r="A4" s="63" t="s">
        <v>34</v>
      </c>
      <c r="B4" s="63" t="s">
        <v>29</v>
      </c>
      <c r="C4" s="40" t="s">
        <v>33</v>
      </c>
      <c r="D4" s="62"/>
      <c r="E4" s="62"/>
      <c r="F4" s="62"/>
      <c r="G4" s="2"/>
      <c r="H4" s="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Z4" s="3">
        <f>IF('16-20人'!$C$14="",0,1)</f>
        <v>0</v>
      </c>
    </row>
    <row r="5" spans="1:26" ht="60" customHeight="1">
      <c r="A5" s="71" t="s">
        <v>94</v>
      </c>
      <c r="B5" s="5" t="s">
        <v>29</v>
      </c>
      <c r="C5" s="167" t="s">
        <v>97</v>
      </c>
      <c r="D5" s="167"/>
      <c r="E5" s="167"/>
      <c r="F5" s="167"/>
      <c r="G5" s="167"/>
      <c r="H5" s="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Z5" s="3">
        <f>IF('21-25人'!$C$14="",0,1)</f>
        <v>0</v>
      </c>
    </row>
    <row r="6" spans="1:26" ht="60" customHeight="1" thickBot="1">
      <c r="A6" s="63" t="s">
        <v>95</v>
      </c>
      <c r="B6" s="63" t="s">
        <v>96</v>
      </c>
      <c r="C6" s="168" t="s">
        <v>110</v>
      </c>
      <c r="D6" s="168"/>
      <c r="E6" s="168"/>
      <c r="F6" s="168"/>
      <c r="G6" s="168"/>
      <c r="H6" s="2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Z6" s="3">
        <f>IF('26-30人'!$C$14="",0,1)</f>
        <v>0</v>
      </c>
    </row>
    <row r="7" spans="1:26" ht="60" customHeight="1">
      <c r="A7" s="136" t="s">
        <v>90</v>
      </c>
      <c r="B7" s="137"/>
      <c r="C7" s="137"/>
      <c r="D7" s="137"/>
      <c r="E7" s="137"/>
      <c r="F7" s="137"/>
      <c r="G7" s="137"/>
      <c r="H7" s="138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Z7" s="3">
        <f>IF('31-35人'!$C$14="",0,1)</f>
        <v>0</v>
      </c>
    </row>
    <row r="8" spans="1:26" ht="36.75" customHeight="1" thickBot="1">
      <c r="A8" s="139"/>
      <c r="B8" s="140"/>
      <c r="C8" s="140"/>
      <c r="D8" s="140"/>
      <c r="E8" s="140"/>
      <c r="F8" s="140"/>
      <c r="G8" s="140"/>
      <c r="H8" s="14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Z8" s="3">
        <f>IF('36-40人'!$C$14="",0,1)</f>
        <v>0</v>
      </c>
    </row>
    <row r="9" spans="1:26" ht="20.100000000000001" customHeight="1">
      <c r="A9" s="6"/>
      <c r="B9" s="6"/>
      <c r="C9" s="6"/>
      <c r="D9" s="6"/>
      <c r="E9" s="6"/>
      <c r="F9" s="6"/>
      <c r="G9" s="6"/>
      <c r="H9" s="6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Z9" s="3">
        <f>SUM(Z1:Z8)</f>
        <v>0</v>
      </c>
    </row>
    <row r="10" spans="1:26" ht="20.25" customHeight="1">
      <c r="A10" s="177" t="s">
        <v>42</v>
      </c>
      <c r="B10" s="180" t="s">
        <v>89</v>
      </c>
      <c r="C10" s="181"/>
      <c r="D10" s="181"/>
      <c r="E10" s="182"/>
      <c r="F10" s="10"/>
      <c r="G10" s="180" t="s">
        <v>43</v>
      </c>
      <c r="H10" s="189"/>
      <c r="I10" s="194" t="s">
        <v>84</v>
      </c>
      <c r="J10" s="60" t="s">
        <v>46</v>
      </c>
      <c r="K10" s="61" t="s">
        <v>26</v>
      </c>
      <c r="L10" s="58" t="s">
        <v>56</v>
      </c>
      <c r="M10" s="60" t="s">
        <v>25</v>
      </c>
      <c r="N10" s="60" t="s">
        <v>24</v>
      </c>
      <c r="O10" s="60" t="s">
        <v>23</v>
      </c>
      <c r="P10" s="60" t="s">
        <v>22</v>
      </c>
      <c r="Q10" s="60" t="s">
        <v>21</v>
      </c>
      <c r="R10" s="60" t="s">
        <v>20</v>
      </c>
      <c r="S10" s="60" t="s">
        <v>19</v>
      </c>
      <c r="T10" s="60" t="s">
        <v>18</v>
      </c>
      <c r="U10" s="60" t="s">
        <v>47</v>
      </c>
      <c r="V10" s="11"/>
    </row>
    <row r="11" spans="1:26" ht="43.5" customHeight="1">
      <c r="A11" s="178"/>
      <c r="B11" s="183"/>
      <c r="C11" s="184"/>
      <c r="D11" s="184"/>
      <c r="E11" s="185"/>
      <c r="F11" s="12" t="s">
        <v>17</v>
      </c>
      <c r="G11" s="190"/>
      <c r="H11" s="191"/>
      <c r="I11" s="195"/>
      <c r="J11" s="59" t="s">
        <v>87</v>
      </c>
      <c r="K11" s="53" t="s">
        <v>85</v>
      </c>
      <c r="L11" s="54" t="s">
        <v>88</v>
      </c>
      <c r="M11" s="53" t="s">
        <v>16</v>
      </c>
      <c r="N11" s="53" t="s">
        <v>15</v>
      </c>
      <c r="O11" s="53" t="s">
        <v>14</v>
      </c>
      <c r="P11" s="53" t="s">
        <v>13</v>
      </c>
      <c r="Q11" s="53" t="s">
        <v>12</v>
      </c>
      <c r="R11" s="53" t="s">
        <v>11</v>
      </c>
      <c r="S11" s="55" t="s">
        <v>10</v>
      </c>
      <c r="T11" s="55" t="s">
        <v>9</v>
      </c>
      <c r="U11" s="55" t="s">
        <v>8</v>
      </c>
      <c r="V11" s="65" t="s">
        <v>7</v>
      </c>
    </row>
    <row r="12" spans="1:26" ht="45" customHeight="1">
      <c r="A12" s="179"/>
      <c r="B12" s="186"/>
      <c r="C12" s="187"/>
      <c r="D12" s="187"/>
      <c r="E12" s="188"/>
      <c r="F12" s="13" t="s">
        <v>39</v>
      </c>
      <c r="G12" s="192"/>
      <c r="H12" s="193"/>
      <c r="I12" s="39" t="s">
        <v>86</v>
      </c>
      <c r="J12" s="60" t="s">
        <v>49</v>
      </c>
      <c r="K12" s="56">
        <v>5500</v>
      </c>
      <c r="L12" s="38" t="s">
        <v>62</v>
      </c>
      <c r="M12" s="57">
        <v>1650</v>
      </c>
      <c r="N12" s="57">
        <v>4950</v>
      </c>
      <c r="O12" s="57">
        <v>1870</v>
      </c>
      <c r="P12" s="57">
        <v>1980</v>
      </c>
      <c r="Q12" s="57">
        <v>880</v>
      </c>
      <c r="R12" s="57">
        <v>1100</v>
      </c>
      <c r="S12" s="57">
        <v>1210</v>
      </c>
      <c r="T12" s="57">
        <v>3300</v>
      </c>
      <c r="U12" s="57">
        <v>3300</v>
      </c>
      <c r="V12" s="66"/>
    </row>
    <row r="13" spans="1:26" ht="30">
      <c r="A13" s="14"/>
      <c r="B13" s="50" t="s">
        <v>6</v>
      </c>
      <c r="C13" s="147"/>
      <c r="D13" s="147"/>
      <c r="E13" s="148"/>
      <c r="F13" s="121"/>
      <c r="G13" s="211" t="s">
        <v>124</v>
      </c>
      <c r="H13" s="212"/>
      <c r="I13" s="124"/>
      <c r="J13" s="12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205"/>
    </row>
    <row r="14" spans="1:26" ht="60" customHeight="1">
      <c r="A14" s="15">
        <v>31</v>
      </c>
      <c r="B14" s="51" t="s">
        <v>5</v>
      </c>
      <c r="C14" s="144"/>
      <c r="D14" s="144"/>
      <c r="E14" s="145"/>
      <c r="F14" s="122"/>
      <c r="G14" s="213"/>
      <c r="H14" s="214"/>
      <c r="I14" s="125"/>
      <c r="J14" s="12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206"/>
    </row>
    <row r="15" spans="1:26" ht="35.1" customHeight="1">
      <c r="A15" s="16"/>
      <c r="B15" s="48" t="s">
        <v>4</v>
      </c>
      <c r="C15" s="88"/>
      <c r="D15" s="49" t="s">
        <v>3</v>
      </c>
      <c r="E15" s="89"/>
      <c r="F15" s="123"/>
      <c r="G15" s="215"/>
      <c r="H15" s="216"/>
      <c r="I15" s="126"/>
      <c r="J15" s="128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207"/>
    </row>
    <row r="16" spans="1:26" ht="30">
      <c r="A16" s="14"/>
      <c r="B16" s="50" t="s">
        <v>6</v>
      </c>
      <c r="C16" s="147"/>
      <c r="D16" s="147"/>
      <c r="E16" s="148"/>
      <c r="F16" s="121"/>
      <c r="G16" s="211" t="s">
        <v>124</v>
      </c>
      <c r="H16" s="212"/>
      <c r="I16" s="124"/>
      <c r="J16" s="12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205"/>
    </row>
    <row r="17" spans="1:22" ht="60" customHeight="1">
      <c r="A17" s="15">
        <f>A14+1</f>
        <v>32</v>
      </c>
      <c r="B17" s="51" t="s">
        <v>5</v>
      </c>
      <c r="C17" s="144"/>
      <c r="D17" s="144"/>
      <c r="E17" s="145"/>
      <c r="F17" s="122"/>
      <c r="G17" s="213"/>
      <c r="H17" s="214"/>
      <c r="I17" s="125"/>
      <c r="J17" s="12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206"/>
    </row>
    <row r="18" spans="1:22" ht="35.1" customHeight="1">
      <c r="A18" s="16"/>
      <c r="B18" s="48" t="s">
        <v>4</v>
      </c>
      <c r="C18" s="88"/>
      <c r="D18" s="49" t="s">
        <v>3</v>
      </c>
      <c r="E18" s="89"/>
      <c r="F18" s="123"/>
      <c r="G18" s="215"/>
      <c r="H18" s="216"/>
      <c r="I18" s="126"/>
      <c r="J18" s="128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207"/>
    </row>
    <row r="19" spans="1:22" ht="30">
      <c r="A19" s="14"/>
      <c r="B19" s="50" t="s">
        <v>6</v>
      </c>
      <c r="C19" s="147"/>
      <c r="D19" s="147"/>
      <c r="E19" s="148"/>
      <c r="F19" s="121"/>
      <c r="G19" s="211" t="s">
        <v>124</v>
      </c>
      <c r="H19" s="212"/>
      <c r="I19" s="124"/>
      <c r="J19" s="12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205"/>
    </row>
    <row r="20" spans="1:22" ht="60" customHeight="1">
      <c r="A20" s="15">
        <f>A17+1</f>
        <v>33</v>
      </c>
      <c r="B20" s="51" t="s">
        <v>5</v>
      </c>
      <c r="C20" s="144"/>
      <c r="D20" s="144"/>
      <c r="E20" s="145"/>
      <c r="F20" s="122"/>
      <c r="G20" s="213"/>
      <c r="H20" s="214"/>
      <c r="I20" s="125"/>
      <c r="J20" s="12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206"/>
    </row>
    <row r="21" spans="1:22" ht="35.1" customHeight="1">
      <c r="A21" s="16"/>
      <c r="B21" s="48" t="s">
        <v>4</v>
      </c>
      <c r="C21" s="88"/>
      <c r="D21" s="49" t="s">
        <v>3</v>
      </c>
      <c r="E21" s="89"/>
      <c r="F21" s="123"/>
      <c r="G21" s="215"/>
      <c r="H21" s="216"/>
      <c r="I21" s="126"/>
      <c r="J21" s="128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207"/>
    </row>
    <row r="22" spans="1:22" ht="30">
      <c r="A22" s="14"/>
      <c r="B22" s="50" t="s">
        <v>6</v>
      </c>
      <c r="C22" s="147"/>
      <c r="D22" s="147"/>
      <c r="E22" s="148"/>
      <c r="F22" s="121"/>
      <c r="G22" s="211" t="s">
        <v>124</v>
      </c>
      <c r="H22" s="212"/>
      <c r="I22" s="124"/>
      <c r="J22" s="12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205"/>
    </row>
    <row r="23" spans="1:22" ht="60" customHeight="1">
      <c r="A23" s="15">
        <f>A20+1</f>
        <v>34</v>
      </c>
      <c r="B23" s="51" t="s">
        <v>5</v>
      </c>
      <c r="C23" s="144"/>
      <c r="D23" s="144"/>
      <c r="E23" s="145"/>
      <c r="F23" s="122"/>
      <c r="G23" s="213"/>
      <c r="H23" s="214"/>
      <c r="I23" s="125"/>
      <c r="J23" s="12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206"/>
    </row>
    <row r="24" spans="1:22" ht="35.1" customHeight="1">
      <c r="A24" s="16"/>
      <c r="B24" s="48" t="s">
        <v>4</v>
      </c>
      <c r="C24" s="88"/>
      <c r="D24" s="49" t="s">
        <v>3</v>
      </c>
      <c r="E24" s="89"/>
      <c r="F24" s="123"/>
      <c r="G24" s="215"/>
      <c r="H24" s="216"/>
      <c r="I24" s="126"/>
      <c r="J24" s="128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207"/>
    </row>
    <row r="25" spans="1:22" ht="30">
      <c r="A25" s="14"/>
      <c r="B25" s="50" t="s">
        <v>6</v>
      </c>
      <c r="C25" s="147"/>
      <c r="D25" s="147"/>
      <c r="E25" s="148"/>
      <c r="F25" s="121"/>
      <c r="G25" s="211" t="s">
        <v>124</v>
      </c>
      <c r="H25" s="212"/>
      <c r="I25" s="124"/>
      <c r="J25" s="12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205"/>
    </row>
    <row r="26" spans="1:22" ht="60" customHeight="1">
      <c r="A26" s="15">
        <f>A23+1</f>
        <v>35</v>
      </c>
      <c r="B26" s="51" t="s">
        <v>5</v>
      </c>
      <c r="C26" s="144"/>
      <c r="D26" s="144"/>
      <c r="E26" s="145"/>
      <c r="F26" s="122"/>
      <c r="G26" s="213"/>
      <c r="H26" s="214"/>
      <c r="I26" s="125"/>
      <c r="J26" s="12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206"/>
    </row>
    <row r="27" spans="1:22" ht="35.1" customHeight="1">
      <c r="A27" s="16"/>
      <c r="B27" s="48" t="s">
        <v>4</v>
      </c>
      <c r="C27" s="88"/>
      <c r="D27" s="49" t="s">
        <v>3</v>
      </c>
      <c r="E27" s="89"/>
      <c r="F27" s="123"/>
      <c r="G27" s="215"/>
      <c r="H27" s="216"/>
      <c r="I27" s="126"/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207"/>
    </row>
    <row r="28" spans="1:22" ht="35.1" customHeight="1">
      <c r="A28" s="6"/>
      <c r="B28" s="19" t="s">
        <v>45</v>
      </c>
      <c r="C28" s="20"/>
      <c r="D28" s="21"/>
      <c r="E28" s="20"/>
      <c r="F28" s="22"/>
      <c r="G28" s="23"/>
      <c r="H28" s="24"/>
      <c r="I28" s="25"/>
      <c r="J28" s="25"/>
      <c r="K28" s="26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5.5">
      <c r="A29" s="28" t="s">
        <v>2</v>
      </c>
      <c r="B29" s="28"/>
      <c r="C29" s="28"/>
      <c r="D29" s="28"/>
      <c r="E29" s="28"/>
      <c r="F29" s="28"/>
      <c r="G29" s="28"/>
      <c r="H29" s="28"/>
      <c r="I29" s="28"/>
      <c r="J29" s="28"/>
      <c r="K29" s="37" t="s">
        <v>50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5.5">
      <c r="A30" s="29" t="s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0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9" customFormat="1" ht="35.1" hidden="1" customHeight="1">
      <c r="I31" s="35" t="s">
        <v>41</v>
      </c>
      <c r="J31" s="36">
        <f>COUNTA($C$14,$C$17,$C$20,$C$23,$C$26)</f>
        <v>0</v>
      </c>
      <c r="K31" s="30" t="str">
        <f>IF(COUNTA(K13:K27),COUNTA(K13:K27),"")</f>
        <v/>
      </c>
      <c r="L31" s="30" t="str">
        <f>IF(COUNTA(L13:L27),COUNTA(L13:L27),"")</f>
        <v/>
      </c>
      <c r="M31" s="30" t="str">
        <f t="shared" ref="M31:U31" si="1">IF(COUNTA(M13:M27),COUNTA(M13:M27),"")</f>
        <v/>
      </c>
      <c r="N31" s="30" t="str">
        <f t="shared" si="1"/>
        <v/>
      </c>
      <c r="O31" s="30" t="str">
        <f t="shared" si="1"/>
        <v/>
      </c>
      <c r="P31" s="30" t="str">
        <f t="shared" si="1"/>
        <v/>
      </c>
      <c r="Q31" s="30" t="str">
        <f t="shared" si="1"/>
        <v/>
      </c>
      <c r="R31" s="30" t="str">
        <f t="shared" si="1"/>
        <v/>
      </c>
      <c r="S31" s="30" t="str">
        <f t="shared" si="1"/>
        <v/>
      </c>
      <c r="T31" s="30" t="str">
        <f t="shared" si="1"/>
        <v/>
      </c>
      <c r="U31" s="30" t="str">
        <f t="shared" si="1"/>
        <v/>
      </c>
      <c r="V31" s="31" t="str">
        <f>TEXT(IF(SUM(K31:L31),SUM(K31:L31),""),"#0")&amp;"人"</f>
        <v>人</v>
      </c>
    </row>
    <row r="32" spans="1:22" ht="39.950000000000003" customHeight="1">
      <c r="A32" s="19"/>
      <c r="B32" s="21"/>
      <c r="C32" s="6"/>
      <c r="D32" s="6"/>
      <c r="E32" s="7"/>
      <c r="F32" s="32"/>
      <c r="G32" s="33"/>
      <c r="H32" s="24"/>
    </row>
    <row r="33" s="27" customFormat="1" ht="39.950000000000003" customHeight="1"/>
  </sheetData>
  <sheetProtection algorithmName="SHA-512" hashValue="kgF8915tGVuVMJLImQVODiZEJO/E8N++8WlZyOJo0okJgjjHvMlgVUOc4cJPPIMDqo3DegAo+KFcLY70afZBAA==" saltValue="g/Vw5cHI4x5s4fQNbK8ikQ==" spinCount="100000" sheet="1" objects="1" scenarios="1"/>
  <protectedRanges>
    <protectedRange sqref="K13:V27 E27:I27 C27 C25:I26 E24:I24 C24 C22:I23 E21:I21 C21 C19:I20 E18:I18 C18 C16:I17 E15:I15 C15 C13:I14" name="入力エリア"/>
  </protectedRanges>
  <mergeCells count="94">
    <mergeCell ref="R1:T1"/>
    <mergeCell ref="V25:V27"/>
    <mergeCell ref="V22:V24"/>
    <mergeCell ref="V19:V21"/>
    <mergeCell ref="V16:V18"/>
    <mergeCell ref="V13:V15"/>
    <mergeCell ref="R25:R27"/>
    <mergeCell ref="S25:S27"/>
    <mergeCell ref="T25:T27"/>
    <mergeCell ref="U25:U27"/>
    <mergeCell ref="C26:E26"/>
    <mergeCell ref="L25:L27"/>
    <mergeCell ref="M25:M27"/>
    <mergeCell ref="N25:N27"/>
    <mergeCell ref="O25:O27"/>
    <mergeCell ref="P25:P27"/>
    <mergeCell ref="Q25:Q27"/>
    <mergeCell ref="C25:E25"/>
    <mergeCell ref="F25:F27"/>
    <mergeCell ref="G25:H27"/>
    <mergeCell ref="I25:I27"/>
    <mergeCell ref="K25:K27"/>
    <mergeCell ref="R22:R24"/>
    <mergeCell ref="S22:S24"/>
    <mergeCell ref="T22:T24"/>
    <mergeCell ref="U22:U24"/>
    <mergeCell ref="C23:E23"/>
    <mergeCell ref="L22:L24"/>
    <mergeCell ref="M22:M24"/>
    <mergeCell ref="N22:N24"/>
    <mergeCell ref="O22:O24"/>
    <mergeCell ref="P22:P24"/>
    <mergeCell ref="Q22:Q24"/>
    <mergeCell ref="C22:E22"/>
    <mergeCell ref="F22:F24"/>
    <mergeCell ref="G22:H24"/>
    <mergeCell ref="I22:I24"/>
    <mergeCell ref="K22:K24"/>
    <mergeCell ref="R19:R21"/>
    <mergeCell ref="S19:S21"/>
    <mergeCell ref="T19:T21"/>
    <mergeCell ref="U19:U21"/>
    <mergeCell ref="C20:E20"/>
    <mergeCell ref="L19:L21"/>
    <mergeCell ref="M19:M21"/>
    <mergeCell ref="N19:N21"/>
    <mergeCell ref="O19:O21"/>
    <mergeCell ref="P19:P21"/>
    <mergeCell ref="Q19:Q21"/>
    <mergeCell ref="C19:E19"/>
    <mergeCell ref="F19:F21"/>
    <mergeCell ref="G19:H21"/>
    <mergeCell ref="I19:I21"/>
    <mergeCell ref="K19:K21"/>
    <mergeCell ref="R16:R18"/>
    <mergeCell ref="S16:S18"/>
    <mergeCell ref="T16:T18"/>
    <mergeCell ref="U16:U18"/>
    <mergeCell ref="C17:E17"/>
    <mergeCell ref="L16:L18"/>
    <mergeCell ref="M16:M18"/>
    <mergeCell ref="N16:N18"/>
    <mergeCell ref="O16:O18"/>
    <mergeCell ref="P16:P18"/>
    <mergeCell ref="Q16:Q18"/>
    <mergeCell ref="C16:E16"/>
    <mergeCell ref="F16:F18"/>
    <mergeCell ref="G16:H18"/>
    <mergeCell ref="I16:I18"/>
    <mergeCell ref="K16:K18"/>
    <mergeCell ref="R13:R15"/>
    <mergeCell ref="S13:S15"/>
    <mergeCell ref="T13:T15"/>
    <mergeCell ref="U13:U15"/>
    <mergeCell ref="C14:E14"/>
    <mergeCell ref="L13:L15"/>
    <mergeCell ref="M13:M15"/>
    <mergeCell ref="N13:N15"/>
    <mergeCell ref="O13:O15"/>
    <mergeCell ref="P13:P15"/>
    <mergeCell ref="Q13:Q15"/>
    <mergeCell ref="C13:E13"/>
    <mergeCell ref="F13:F15"/>
    <mergeCell ref="G13:H15"/>
    <mergeCell ref="I13:I15"/>
    <mergeCell ref="J13:J27"/>
    <mergeCell ref="K13:K15"/>
    <mergeCell ref="A7:H8"/>
    <mergeCell ref="A10:A12"/>
    <mergeCell ref="B10:E12"/>
    <mergeCell ref="G10:H12"/>
    <mergeCell ref="I10:I11"/>
    <mergeCell ref="C5:G5"/>
    <mergeCell ref="C6:G6"/>
  </mergeCells>
  <phoneticPr fontId="3"/>
  <conditionalFormatting sqref="L13 L16 L19 L22 L25">
    <cfRule type="expression" dxfId="7" priority="4">
      <formula>AND(K13="○", K13&lt;&gt;"")</formula>
    </cfRule>
  </conditionalFormatting>
  <conditionalFormatting sqref="M13:M27">
    <cfRule type="expression" dxfId="6" priority="2">
      <formula>AND(K13="○", K13&lt;&gt;"")</formula>
    </cfRule>
  </conditionalFormatting>
  <conditionalFormatting sqref="N13:N27">
    <cfRule type="expression" dxfId="5" priority="1">
      <formula>AND(K13="○", K13&lt;&gt;"")</formula>
    </cfRule>
  </conditionalFormatting>
  <conditionalFormatting sqref="V31 J31">
    <cfRule type="duplicateValues" dxfId="4" priority="3"/>
  </conditionalFormatting>
  <dataValidations count="7">
    <dataValidation type="list" allowBlank="1" showInputMessage="1" showErrorMessage="1" error="「○」ご記入ください" sqref="K28 K13 K16 K19 K22 K25 O16:U16 O19:U19 O22:U22 O25:U25 M28:U28 O13:U13" xr:uid="{AF55BC79-2D39-4DA9-8B26-3341B76DFFFB}">
      <formula1>"○"</formula1>
    </dataValidation>
    <dataValidation type="list" allowBlank="1" showInputMessage="1" sqref="I28:L28" xr:uid="{5B74294B-EDD9-49AB-9F70-3D9FCEA305BF}">
      <formula1>"ア,イ,ウ,エ,オ"</formula1>
    </dataValidation>
    <dataValidation type="list" allowBlank="1" showInputMessage="1" sqref="V13 V16 V19 V22 V25" xr:uid="{F555854E-2CD5-4F4F-B531-8883DE0F4CDC}">
      <formula1>"英語,ポルトガル語,中国語,スペイン,インドネシア語,タガログ語,ベトナム語"</formula1>
    </dataValidation>
    <dataValidation type="list" allowBlank="1" showInputMessage="1" showErrorMessage="1" sqref="F13 F16 F19 F22 F25 F28" xr:uid="{95E35137-2754-4D21-9755-7F10331B356F}">
      <formula1>"男,女"</formula1>
    </dataValidation>
    <dataValidation type="list" allowBlank="1" showInputMessage="1" showErrorMessage="1" error="ア～オでご記入ください" sqref="I22 I13 I16 I19 I25" xr:uid="{A255B62B-D911-45B0-A87B-5EBCACAB2303}">
      <formula1>"ア,イ,ウ,エ,オ"</formula1>
    </dataValidation>
    <dataValidation type="list" allowBlank="1" showInputMessage="1" showErrorMessage="1" error="「○」でご回答ください。" promptTitle="「○」にてご記入ください。" prompt="協会けんぽ一般健診の受診者はこちらの検査が含まれています。" sqref="M13:N27" xr:uid="{DFC6167A-6286-4AE5-A999-583CF252895B}">
      <formula1>"○"</formula1>
    </dataValidation>
    <dataValidation type="list" allowBlank="1" showInputMessage="1" showErrorMessage="1" error="「○」でご回答ください。" prompt="協会けんぽ加入かつ35歳以上の方であれば「①協会けんぽ一般健診」の受診が可能です。" sqref="L13:L27" xr:uid="{A298ED26-4BEB-4A7D-BD94-68223CF22C89}">
      <formula1>"○"</formula1>
    </dataValidation>
  </dataValidations>
  <hyperlinks>
    <hyperlink ref="C5" r:id="rId1" display="higashiomi-shoko@e-omi.ne.jp_x000a_右記QRコードを読み取り下さい。→" xr:uid="{26AC827B-3628-42CB-8ED4-CE69E0AF11B4}"/>
  </hyperlink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45" orientation="landscape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50" r:id="rId5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361950</xdr:rowOff>
                  </from>
                  <to>
                    <xdr:col>7</xdr:col>
                    <xdr:colOff>228600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6" name="Check Box 7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495300</xdr:rowOff>
                  </from>
                  <to>
                    <xdr:col>7</xdr:col>
                    <xdr:colOff>228600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7" name="Check Box 8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24</xdr:row>
                    <xdr:rowOff>342900</xdr:rowOff>
                  </from>
                  <to>
                    <xdr:col>7</xdr:col>
                    <xdr:colOff>219075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8" name="Check Box 9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25</xdr:row>
                    <xdr:rowOff>476250</xdr:rowOff>
                  </from>
                  <to>
                    <xdr:col>7</xdr:col>
                    <xdr:colOff>219075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9" name="Check Box 10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16</xdr:row>
                    <xdr:rowOff>95250</xdr:rowOff>
                  </from>
                  <to>
                    <xdr:col>7</xdr:col>
                    <xdr:colOff>228600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0" name="Check Box 11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16</xdr:row>
                    <xdr:rowOff>495300</xdr:rowOff>
                  </from>
                  <to>
                    <xdr:col>7</xdr:col>
                    <xdr:colOff>228600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1" name="Check Box 12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13</xdr:row>
                    <xdr:rowOff>57150</xdr:rowOff>
                  </from>
                  <to>
                    <xdr:col>7</xdr:col>
                    <xdr:colOff>228600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2" name="Check Box 13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13</xdr:row>
                    <xdr:rowOff>457200</xdr:rowOff>
                  </from>
                  <to>
                    <xdr:col>7</xdr:col>
                    <xdr:colOff>228600</xdr:colOff>
                    <xdr:row>13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3" name="Check Box 14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19</xdr:row>
                    <xdr:rowOff>57150</xdr:rowOff>
                  </from>
                  <to>
                    <xdr:col>7</xdr:col>
                    <xdr:colOff>228600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4" name="Check Box 15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19</xdr:row>
                    <xdr:rowOff>457200</xdr:rowOff>
                  </from>
                  <to>
                    <xdr:col>7</xdr:col>
                    <xdr:colOff>228600</xdr:colOff>
                    <xdr:row>19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916B-09C4-42E3-8861-6572D6054789}">
  <sheetPr transitionEvaluation="1"/>
  <dimension ref="A1:Z33"/>
  <sheetViews>
    <sheetView showGridLines="0" view="pageBreakPreview" topLeftCell="A8" zoomScale="70" zoomScaleNormal="70" zoomScaleSheetLayoutView="70" workbookViewId="0">
      <selection activeCell="M22" sqref="M22:M24"/>
    </sheetView>
  </sheetViews>
  <sheetFormatPr defaultColWidth="8.88671875" defaultRowHeight="18.75"/>
  <cols>
    <col min="1" max="1" width="8.5546875" style="3" customWidth="1"/>
    <col min="2" max="2" width="6.77734375" style="3" customWidth="1"/>
    <col min="3" max="3" width="18.33203125" style="3" customWidth="1"/>
    <col min="4" max="4" width="4.77734375" style="3" customWidth="1"/>
    <col min="5" max="5" width="16.5546875" style="3" customWidth="1"/>
    <col min="6" max="6" width="6.33203125" style="3" bestFit="1" customWidth="1"/>
    <col min="7" max="7" width="6.33203125" style="3" customWidth="1"/>
    <col min="8" max="8" width="18.77734375" style="3" customWidth="1"/>
    <col min="9" max="9" width="8.77734375" style="3" customWidth="1"/>
    <col min="10" max="10" width="7.77734375" style="3" customWidth="1"/>
    <col min="11" max="21" width="12.77734375" style="3" customWidth="1"/>
    <col min="22" max="22" width="14.77734375" style="3" customWidth="1"/>
    <col min="23" max="25" width="5" style="3" customWidth="1"/>
    <col min="26" max="26" width="0" style="3" hidden="1" customWidth="1"/>
    <col min="27" max="16384" width="8.88671875" style="3"/>
  </cols>
  <sheetData>
    <row r="1" spans="1:26" ht="36.75" customHeight="1">
      <c r="A1" s="5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"/>
      <c r="R1" s="230">
        <f t="shared" ref="R1:T1" ca="1" si="0">TODAY()</f>
        <v>46195</v>
      </c>
      <c r="S1" s="230"/>
      <c r="T1" s="230"/>
      <c r="U1" s="114" t="str">
        <f>TEXT(SUM(Z1:Z8),"#0")&amp;"/"</f>
        <v>0/</v>
      </c>
      <c r="V1" s="115" t="str">
        <f>TEXT('1-5人'!Z9,"#0")&amp;"頁"</f>
        <v>0頁</v>
      </c>
      <c r="Z1" s="3">
        <f>IF('1-5人'!$C$14="",0,1)</f>
        <v>0</v>
      </c>
    </row>
    <row r="2" spans="1:26" ht="19.5" customHeight="1">
      <c r="A2" s="52"/>
      <c r="B2" s="2"/>
      <c r="C2" s="2"/>
      <c r="D2" s="2"/>
      <c r="E2" s="2"/>
      <c r="F2" s="2"/>
      <c r="G2" s="2"/>
      <c r="H2" s="2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Z2" s="3">
        <f>IF('6-10人'!$C$14="",0,1)</f>
        <v>0</v>
      </c>
    </row>
    <row r="3" spans="1:26" ht="60" customHeight="1">
      <c r="A3" s="52" t="s">
        <v>44</v>
      </c>
      <c r="C3" s="2"/>
      <c r="D3" s="2"/>
      <c r="E3" s="2"/>
      <c r="F3" s="2"/>
      <c r="G3" s="2"/>
      <c r="H3" s="2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Z3" s="3">
        <f>IF('11-15人'!$C$14="",0,1)</f>
        <v>0</v>
      </c>
    </row>
    <row r="4" spans="1:26" ht="60" customHeight="1">
      <c r="A4" s="63" t="s">
        <v>34</v>
      </c>
      <c r="B4" s="63" t="s">
        <v>29</v>
      </c>
      <c r="C4" s="40" t="s">
        <v>33</v>
      </c>
      <c r="D4" s="62"/>
      <c r="E4" s="62"/>
      <c r="F4" s="62"/>
      <c r="G4" s="2"/>
      <c r="H4" s="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Z4" s="3">
        <f>IF('16-20人'!$C$14="",0,1)</f>
        <v>0</v>
      </c>
    </row>
    <row r="5" spans="1:26" ht="60" customHeight="1">
      <c r="A5" s="71" t="s">
        <v>94</v>
      </c>
      <c r="B5" s="5" t="s">
        <v>29</v>
      </c>
      <c r="C5" s="167" t="s">
        <v>97</v>
      </c>
      <c r="D5" s="167"/>
      <c r="E5" s="167"/>
      <c r="F5" s="167"/>
      <c r="G5" s="167"/>
      <c r="H5" s="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Z5" s="3">
        <f>IF('21-25人'!$C$14="",0,1)</f>
        <v>0</v>
      </c>
    </row>
    <row r="6" spans="1:26" ht="60" customHeight="1" thickBot="1">
      <c r="A6" s="63" t="s">
        <v>95</v>
      </c>
      <c r="B6" s="63" t="s">
        <v>96</v>
      </c>
      <c r="C6" s="168" t="s">
        <v>110</v>
      </c>
      <c r="D6" s="168"/>
      <c r="E6" s="168"/>
      <c r="F6" s="168"/>
      <c r="G6" s="168"/>
      <c r="H6" s="2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Z6" s="3">
        <f>IF('26-30人'!$C$14="",0,1)</f>
        <v>0</v>
      </c>
    </row>
    <row r="7" spans="1:26" ht="60" customHeight="1">
      <c r="A7" s="136" t="s">
        <v>90</v>
      </c>
      <c r="B7" s="137"/>
      <c r="C7" s="137"/>
      <c r="D7" s="137"/>
      <c r="E7" s="137"/>
      <c r="F7" s="137"/>
      <c r="G7" s="137"/>
      <c r="H7" s="138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Z7" s="3">
        <f>IF('31-35人'!$C$14="",0,1)</f>
        <v>0</v>
      </c>
    </row>
    <row r="8" spans="1:26" ht="36.75" customHeight="1" thickBot="1">
      <c r="A8" s="139"/>
      <c r="B8" s="140"/>
      <c r="C8" s="140"/>
      <c r="D8" s="140"/>
      <c r="E8" s="140"/>
      <c r="F8" s="140"/>
      <c r="G8" s="140"/>
      <c r="H8" s="14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Z8" s="3">
        <f>IF('36-40人'!$C$14="",0,1)</f>
        <v>0</v>
      </c>
    </row>
    <row r="9" spans="1:26" ht="20.100000000000001" customHeight="1">
      <c r="A9" s="6"/>
      <c r="B9" s="6"/>
      <c r="C9" s="6"/>
      <c r="D9" s="6"/>
      <c r="E9" s="6"/>
      <c r="F9" s="6"/>
      <c r="G9" s="6"/>
      <c r="H9" s="6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Z9" s="3">
        <f>SUM(Z1:Z8)</f>
        <v>0</v>
      </c>
    </row>
    <row r="10" spans="1:26" ht="20.25" customHeight="1">
      <c r="A10" s="177" t="s">
        <v>42</v>
      </c>
      <c r="B10" s="180" t="s">
        <v>89</v>
      </c>
      <c r="C10" s="181"/>
      <c r="D10" s="181"/>
      <c r="E10" s="182"/>
      <c r="F10" s="10"/>
      <c r="G10" s="180" t="s">
        <v>43</v>
      </c>
      <c r="H10" s="189"/>
      <c r="I10" s="194" t="s">
        <v>84</v>
      </c>
      <c r="J10" s="60" t="s">
        <v>46</v>
      </c>
      <c r="K10" s="61" t="s">
        <v>26</v>
      </c>
      <c r="L10" s="58" t="s">
        <v>56</v>
      </c>
      <c r="M10" s="60" t="s">
        <v>25</v>
      </c>
      <c r="N10" s="60" t="s">
        <v>24</v>
      </c>
      <c r="O10" s="60" t="s">
        <v>23</v>
      </c>
      <c r="P10" s="60" t="s">
        <v>22</v>
      </c>
      <c r="Q10" s="60" t="s">
        <v>21</v>
      </c>
      <c r="R10" s="60" t="s">
        <v>20</v>
      </c>
      <c r="S10" s="60" t="s">
        <v>19</v>
      </c>
      <c r="T10" s="60" t="s">
        <v>18</v>
      </c>
      <c r="U10" s="60" t="s">
        <v>47</v>
      </c>
      <c r="V10" s="11"/>
    </row>
    <row r="11" spans="1:26" ht="43.5" customHeight="1">
      <c r="A11" s="178"/>
      <c r="B11" s="183"/>
      <c r="C11" s="184"/>
      <c r="D11" s="184"/>
      <c r="E11" s="185"/>
      <c r="F11" s="12" t="s">
        <v>17</v>
      </c>
      <c r="G11" s="190"/>
      <c r="H11" s="191"/>
      <c r="I11" s="195"/>
      <c r="J11" s="59" t="s">
        <v>87</v>
      </c>
      <c r="K11" s="53" t="s">
        <v>85</v>
      </c>
      <c r="L11" s="54" t="s">
        <v>88</v>
      </c>
      <c r="M11" s="53" t="s">
        <v>16</v>
      </c>
      <c r="N11" s="53" t="s">
        <v>15</v>
      </c>
      <c r="O11" s="53" t="s">
        <v>14</v>
      </c>
      <c r="P11" s="53" t="s">
        <v>13</v>
      </c>
      <c r="Q11" s="53" t="s">
        <v>12</v>
      </c>
      <c r="R11" s="53" t="s">
        <v>11</v>
      </c>
      <c r="S11" s="55" t="s">
        <v>10</v>
      </c>
      <c r="T11" s="55" t="s">
        <v>9</v>
      </c>
      <c r="U11" s="55" t="s">
        <v>8</v>
      </c>
      <c r="V11" s="65" t="s">
        <v>7</v>
      </c>
    </row>
    <row r="12" spans="1:26" ht="45" customHeight="1">
      <c r="A12" s="179"/>
      <c r="B12" s="186"/>
      <c r="C12" s="187"/>
      <c r="D12" s="187"/>
      <c r="E12" s="188"/>
      <c r="F12" s="13" t="s">
        <v>39</v>
      </c>
      <c r="G12" s="192"/>
      <c r="H12" s="193"/>
      <c r="I12" s="39" t="s">
        <v>86</v>
      </c>
      <c r="J12" s="60" t="s">
        <v>49</v>
      </c>
      <c r="K12" s="56">
        <v>5500</v>
      </c>
      <c r="L12" s="38" t="s">
        <v>62</v>
      </c>
      <c r="M12" s="57">
        <v>1650</v>
      </c>
      <c r="N12" s="57">
        <v>4950</v>
      </c>
      <c r="O12" s="57">
        <v>1870</v>
      </c>
      <c r="P12" s="57">
        <v>1980</v>
      </c>
      <c r="Q12" s="57">
        <v>880</v>
      </c>
      <c r="R12" s="57">
        <v>1100</v>
      </c>
      <c r="S12" s="57">
        <v>1210</v>
      </c>
      <c r="T12" s="57">
        <v>3300</v>
      </c>
      <c r="U12" s="57">
        <v>3300</v>
      </c>
      <c r="V12" s="66"/>
    </row>
    <row r="13" spans="1:26" ht="30">
      <c r="A13" s="14"/>
      <c r="B13" s="50" t="s">
        <v>6</v>
      </c>
      <c r="C13" s="147"/>
      <c r="D13" s="147"/>
      <c r="E13" s="148"/>
      <c r="F13" s="121"/>
      <c r="G13" s="211" t="s">
        <v>124</v>
      </c>
      <c r="H13" s="212"/>
      <c r="I13" s="124"/>
      <c r="J13" s="12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205"/>
    </row>
    <row r="14" spans="1:26" ht="60" customHeight="1">
      <c r="A14" s="15">
        <v>36</v>
      </c>
      <c r="B14" s="51" t="s">
        <v>5</v>
      </c>
      <c r="C14" s="144"/>
      <c r="D14" s="144"/>
      <c r="E14" s="145"/>
      <c r="F14" s="122"/>
      <c r="G14" s="213"/>
      <c r="H14" s="214"/>
      <c r="I14" s="125"/>
      <c r="J14" s="12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206"/>
    </row>
    <row r="15" spans="1:26" ht="35.1" customHeight="1">
      <c r="A15" s="16"/>
      <c r="B15" s="48" t="s">
        <v>4</v>
      </c>
      <c r="C15" s="88"/>
      <c r="D15" s="49" t="s">
        <v>3</v>
      </c>
      <c r="E15" s="89"/>
      <c r="F15" s="123"/>
      <c r="G15" s="215"/>
      <c r="H15" s="216"/>
      <c r="I15" s="126"/>
      <c r="J15" s="128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207"/>
    </row>
    <row r="16" spans="1:26" ht="30">
      <c r="A16" s="14"/>
      <c r="B16" s="50" t="s">
        <v>6</v>
      </c>
      <c r="C16" s="147"/>
      <c r="D16" s="147"/>
      <c r="E16" s="148"/>
      <c r="F16" s="121"/>
      <c r="G16" s="211" t="s">
        <v>124</v>
      </c>
      <c r="H16" s="212"/>
      <c r="I16" s="124"/>
      <c r="J16" s="12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205"/>
    </row>
    <row r="17" spans="1:22" ht="60" customHeight="1">
      <c r="A17" s="15">
        <f>A14+1</f>
        <v>37</v>
      </c>
      <c r="B17" s="51" t="s">
        <v>5</v>
      </c>
      <c r="C17" s="144"/>
      <c r="D17" s="144"/>
      <c r="E17" s="145"/>
      <c r="F17" s="122"/>
      <c r="G17" s="213"/>
      <c r="H17" s="214"/>
      <c r="I17" s="125"/>
      <c r="J17" s="12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206"/>
    </row>
    <row r="18" spans="1:22" ht="35.1" customHeight="1">
      <c r="A18" s="16"/>
      <c r="B18" s="48" t="s">
        <v>4</v>
      </c>
      <c r="C18" s="88"/>
      <c r="D18" s="49" t="s">
        <v>3</v>
      </c>
      <c r="E18" s="89"/>
      <c r="F18" s="123"/>
      <c r="G18" s="215"/>
      <c r="H18" s="216"/>
      <c r="I18" s="126"/>
      <c r="J18" s="128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207"/>
    </row>
    <row r="19" spans="1:22" ht="30">
      <c r="A19" s="14"/>
      <c r="B19" s="50" t="s">
        <v>6</v>
      </c>
      <c r="C19" s="147"/>
      <c r="D19" s="147"/>
      <c r="E19" s="148"/>
      <c r="F19" s="121"/>
      <c r="G19" s="211" t="s">
        <v>124</v>
      </c>
      <c r="H19" s="212"/>
      <c r="I19" s="124"/>
      <c r="J19" s="12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205"/>
    </row>
    <row r="20" spans="1:22" ht="60" customHeight="1">
      <c r="A20" s="15">
        <f>A17+1</f>
        <v>38</v>
      </c>
      <c r="B20" s="51" t="s">
        <v>5</v>
      </c>
      <c r="C20" s="144"/>
      <c r="D20" s="144"/>
      <c r="E20" s="145"/>
      <c r="F20" s="122"/>
      <c r="G20" s="213"/>
      <c r="H20" s="214"/>
      <c r="I20" s="125"/>
      <c r="J20" s="12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206"/>
    </row>
    <row r="21" spans="1:22" ht="35.1" customHeight="1">
      <c r="A21" s="16"/>
      <c r="B21" s="48" t="s">
        <v>4</v>
      </c>
      <c r="C21" s="88"/>
      <c r="D21" s="49" t="s">
        <v>3</v>
      </c>
      <c r="E21" s="89"/>
      <c r="F21" s="123"/>
      <c r="G21" s="215"/>
      <c r="H21" s="216"/>
      <c r="I21" s="126"/>
      <c r="J21" s="128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207"/>
    </row>
    <row r="22" spans="1:22" ht="30">
      <c r="A22" s="14"/>
      <c r="B22" s="50" t="s">
        <v>6</v>
      </c>
      <c r="C22" s="147"/>
      <c r="D22" s="147"/>
      <c r="E22" s="148"/>
      <c r="F22" s="121"/>
      <c r="G22" s="211" t="s">
        <v>124</v>
      </c>
      <c r="H22" s="212"/>
      <c r="I22" s="124"/>
      <c r="J22" s="12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205"/>
    </row>
    <row r="23" spans="1:22" ht="60" customHeight="1">
      <c r="A23" s="15">
        <f>A20+1</f>
        <v>39</v>
      </c>
      <c r="B23" s="51" t="s">
        <v>5</v>
      </c>
      <c r="C23" s="144"/>
      <c r="D23" s="144"/>
      <c r="E23" s="145"/>
      <c r="F23" s="122"/>
      <c r="G23" s="213"/>
      <c r="H23" s="214"/>
      <c r="I23" s="125"/>
      <c r="J23" s="12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206"/>
    </row>
    <row r="24" spans="1:22" ht="35.1" customHeight="1">
      <c r="A24" s="16"/>
      <c r="B24" s="48" t="s">
        <v>4</v>
      </c>
      <c r="C24" s="88"/>
      <c r="D24" s="49" t="s">
        <v>3</v>
      </c>
      <c r="E24" s="89"/>
      <c r="F24" s="123"/>
      <c r="G24" s="215"/>
      <c r="H24" s="216"/>
      <c r="I24" s="126"/>
      <c r="J24" s="128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207"/>
    </row>
    <row r="25" spans="1:22" ht="30">
      <c r="A25" s="14"/>
      <c r="B25" s="50" t="s">
        <v>6</v>
      </c>
      <c r="C25" s="147"/>
      <c r="D25" s="147"/>
      <c r="E25" s="148"/>
      <c r="F25" s="121"/>
      <c r="G25" s="211" t="s">
        <v>124</v>
      </c>
      <c r="H25" s="212"/>
      <c r="I25" s="124"/>
      <c r="J25" s="12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205"/>
    </row>
    <row r="26" spans="1:22" ht="60" customHeight="1">
      <c r="A26" s="15">
        <f>A23+1</f>
        <v>40</v>
      </c>
      <c r="B26" s="51" t="s">
        <v>5</v>
      </c>
      <c r="C26" s="144"/>
      <c r="D26" s="144"/>
      <c r="E26" s="145"/>
      <c r="F26" s="122"/>
      <c r="G26" s="213"/>
      <c r="H26" s="214"/>
      <c r="I26" s="125"/>
      <c r="J26" s="12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206"/>
    </row>
    <row r="27" spans="1:22" ht="35.1" customHeight="1">
      <c r="A27" s="16"/>
      <c r="B27" s="48" t="s">
        <v>4</v>
      </c>
      <c r="C27" s="88"/>
      <c r="D27" s="49" t="s">
        <v>3</v>
      </c>
      <c r="E27" s="89"/>
      <c r="F27" s="123"/>
      <c r="G27" s="215"/>
      <c r="H27" s="216"/>
      <c r="I27" s="126"/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207"/>
    </row>
    <row r="28" spans="1:22" ht="35.1" customHeight="1">
      <c r="A28" s="6"/>
      <c r="B28" s="19" t="s">
        <v>45</v>
      </c>
      <c r="C28" s="20"/>
      <c r="D28" s="21"/>
      <c r="E28" s="20"/>
      <c r="F28" s="22"/>
      <c r="G28" s="23"/>
      <c r="H28" s="24"/>
      <c r="I28" s="25"/>
      <c r="J28" s="25"/>
      <c r="K28" s="26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5.5">
      <c r="A29" s="28" t="s">
        <v>2</v>
      </c>
      <c r="B29" s="28"/>
      <c r="C29" s="28"/>
      <c r="D29" s="28"/>
      <c r="E29" s="28"/>
      <c r="F29" s="28"/>
      <c r="G29" s="28"/>
      <c r="H29" s="28"/>
      <c r="I29" s="28"/>
      <c r="J29" s="28"/>
      <c r="K29" s="37" t="s">
        <v>50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5.5">
      <c r="A30" s="29" t="s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0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9" customFormat="1" ht="35.1" hidden="1" customHeight="1">
      <c r="I31" s="35" t="s">
        <v>41</v>
      </c>
      <c r="J31" s="36">
        <f>COUNTA($C$14,$C$17,$C$20,$C$23,$C$26)</f>
        <v>0</v>
      </c>
      <c r="K31" s="30" t="str">
        <f>IF(COUNTA(K13:K27),COUNTA(K13:K27),"")</f>
        <v/>
      </c>
      <c r="L31" s="30" t="str">
        <f>IF(COUNTA(L13:L27),COUNTA(L13:L27),"")</f>
        <v/>
      </c>
      <c r="M31" s="30" t="str">
        <f t="shared" ref="M31:U31" si="1">IF(COUNTA(M13:M27),COUNTA(M13:M27),"")</f>
        <v/>
      </c>
      <c r="N31" s="30" t="str">
        <f t="shared" si="1"/>
        <v/>
      </c>
      <c r="O31" s="30" t="str">
        <f t="shared" si="1"/>
        <v/>
      </c>
      <c r="P31" s="30" t="str">
        <f t="shared" si="1"/>
        <v/>
      </c>
      <c r="Q31" s="30" t="str">
        <f t="shared" si="1"/>
        <v/>
      </c>
      <c r="R31" s="30" t="str">
        <f t="shared" si="1"/>
        <v/>
      </c>
      <c r="S31" s="30" t="str">
        <f t="shared" si="1"/>
        <v/>
      </c>
      <c r="T31" s="30" t="str">
        <f t="shared" si="1"/>
        <v/>
      </c>
      <c r="U31" s="30" t="str">
        <f t="shared" si="1"/>
        <v/>
      </c>
      <c r="V31" s="31" t="str">
        <f>TEXT(IF(SUM(K31:L31),SUM(K31:L31),""),"#0")&amp;"人"</f>
        <v>人</v>
      </c>
    </row>
    <row r="32" spans="1:22" ht="39.950000000000003" customHeight="1">
      <c r="A32" s="19"/>
      <c r="B32" s="21"/>
      <c r="C32" s="6"/>
      <c r="D32" s="6"/>
      <c r="E32" s="7"/>
      <c r="F32" s="32"/>
      <c r="G32" s="33"/>
      <c r="H32" s="24"/>
    </row>
    <row r="33" s="27" customFormat="1" ht="39.950000000000003" customHeight="1"/>
  </sheetData>
  <sheetProtection algorithmName="SHA-512" hashValue="ZMmmdNKwXoOUCP+K8iOiuY1X7lfStl7X3BC7g1p/UfMUwKApCoNB9mhtJUq4H3oCC8RBjURYbVBavFYiUIUv0Q==" saltValue="L70jx1wvf/AXFwlbTCtzjQ==" spinCount="100000" sheet="1" objects="1" scenarios="1"/>
  <protectedRanges>
    <protectedRange sqref="K13:V27 E27:I27 C27 C25:I26 E24:I24 C24 C22:I23 E21:I21 C21 C19:I20 E18:I18 C18 C16:I17 E15:I15 C15 C13:I14" name="入力エリア"/>
  </protectedRanges>
  <mergeCells count="94">
    <mergeCell ref="R1:T1"/>
    <mergeCell ref="V25:V27"/>
    <mergeCell ref="V22:V24"/>
    <mergeCell ref="V19:V21"/>
    <mergeCell ref="V16:V18"/>
    <mergeCell ref="V13:V15"/>
    <mergeCell ref="R25:R27"/>
    <mergeCell ref="S25:S27"/>
    <mergeCell ref="T25:T27"/>
    <mergeCell ref="U25:U27"/>
    <mergeCell ref="C26:E26"/>
    <mergeCell ref="L25:L27"/>
    <mergeCell ref="M25:M27"/>
    <mergeCell ref="N25:N27"/>
    <mergeCell ref="O25:O27"/>
    <mergeCell ref="P25:P27"/>
    <mergeCell ref="Q25:Q27"/>
    <mergeCell ref="C25:E25"/>
    <mergeCell ref="F25:F27"/>
    <mergeCell ref="G25:H27"/>
    <mergeCell ref="I25:I27"/>
    <mergeCell ref="K25:K27"/>
    <mergeCell ref="R22:R24"/>
    <mergeCell ref="S22:S24"/>
    <mergeCell ref="T22:T24"/>
    <mergeCell ref="U22:U24"/>
    <mergeCell ref="C23:E23"/>
    <mergeCell ref="L22:L24"/>
    <mergeCell ref="M22:M24"/>
    <mergeCell ref="N22:N24"/>
    <mergeCell ref="O22:O24"/>
    <mergeCell ref="P22:P24"/>
    <mergeCell ref="Q22:Q24"/>
    <mergeCell ref="C22:E22"/>
    <mergeCell ref="F22:F24"/>
    <mergeCell ref="G22:H24"/>
    <mergeCell ref="I22:I24"/>
    <mergeCell ref="K22:K24"/>
    <mergeCell ref="R19:R21"/>
    <mergeCell ref="S19:S21"/>
    <mergeCell ref="T19:T21"/>
    <mergeCell ref="U19:U21"/>
    <mergeCell ref="C20:E20"/>
    <mergeCell ref="L19:L21"/>
    <mergeCell ref="M19:M21"/>
    <mergeCell ref="N19:N21"/>
    <mergeCell ref="O19:O21"/>
    <mergeCell ref="P19:P21"/>
    <mergeCell ref="Q19:Q21"/>
    <mergeCell ref="C19:E19"/>
    <mergeCell ref="F19:F21"/>
    <mergeCell ref="G19:H21"/>
    <mergeCell ref="I19:I21"/>
    <mergeCell ref="K19:K21"/>
    <mergeCell ref="R16:R18"/>
    <mergeCell ref="S16:S18"/>
    <mergeCell ref="T16:T18"/>
    <mergeCell ref="U16:U18"/>
    <mergeCell ref="C17:E17"/>
    <mergeCell ref="L16:L18"/>
    <mergeCell ref="M16:M18"/>
    <mergeCell ref="N16:N18"/>
    <mergeCell ref="O16:O18"/>
    <mergeCell ref="P16:P18"/>
    <mergeCell ref="Q16:Q18"/>
    <mergeCell ref="C16:E16"/>
    <mergeCell ref="F16:F18"/>
    <mergeCell ref="G16:H18"/>
    <mergeCell ref="I16:I18"/>
    <mergeCell ref="K16:K18"/>
    <mergeCell ref="R13:R15"/>
    <mergeCell ref="S13:S15"/>
    <mergeCell ref="T13:T15"/>
    <mergeCell ref="U13:U15"/>
    <mergeCell ref="C14:E14"/>
    <mergeCell ref="L13:L15"/>
    <mergeCell ref="M13:M15"/>
    <mergeCell ref="N13:N15"/>
    <mergeCell ref="O13:O15"/>
    <mergeCell ref="P13:P15"/>
    <mergeCell ref="Q13:Q15"/>
    <mergeCell ref="C13:E13"/>
    <mergeCell ref="F13:F15"/>
    <mergeCell ref="G13:H15"/>
    <mergeCell ref="I13:I15"/>
    <mergeCell ref="J13:J27"/>
    <mergeCell ref="K13:K15"/>
    <mergeCell ref="A7:H8"/>
    <mergeCell ref="A10:A12"/>
    <mergeCell ref="B10:E12"/>
    <mergeCell ref="G10:H12"/>
    <mergeCell ref="I10:I11"/>
    <mergeCell ref="C5:G5"/>
    <mergeCell ref="C6:G6"/>
  </mergeCells>
  <phoneticPr fontId="3"/>
  <conditionalFormatting sqref="L13 L16 L19 L22 L25">
    <cfRule type="expression" dxfId="3" priority="4">
      <formula>AND(K13="○", K13&lt;&gt;"")</formula>
    </cfRule>
  </conditionalFormatting>
  <conditionalFormatting sqref="M13:M27">
    <cfRule type="expression" dxfId="2" priority="2">
      <formula>AND(K13="○", K13&lt;&gt;"")</formula>
    </cfRule>
  </conditionalFormatting>
  <conditionalFormatting sqref="N13:N27">
    <cfRule type="expression" dxfId="1" priority="1">
      <formula>AND(K13="○", K13&lt;&gt;"")</formula>
    </cfRule>
  </conditionalFormatting>
  <conditionalFormatting sqref="V31 J31">
    <cfRule type="duplicateValues" dxfId="0" priority="3"/>
  </conditionalFormatting>
  <dataValidations count="7">
    <dataValidation type="list" allowBlank="1" showInputMessage="1" showErrorMessage="1" error="ア～オでご記入ください" sqref="I22 I13 I16 I19 I25" xr:uid="{0439B12F-B9B9-4E03-955E-7999A5D2FBB1}">
      <formula1>"ア,イ,ウ,エ,オ"</formula1>
    </dataValidation>
    <dataValidation type="list" allowBlank="1" showInputMessage="1" showErrorMessage="1" sqref="F13 F16 F19 F22 F25 F28" xr:uid="{282644DE-B0C5-474D-BAB0-4FC425159969}">
      <formula1>"男,女"</formula1>
    </dataValidation>
    <dataValidation type="list" allowBlank="1" showInputMessage="1" sqref="V13 V16 V19 V22 V25" xr:uid="{B50F9506-90AB-4027-894C-9A38F65B6DB5}">
      <formula1>"英語,ポルトガル語,中国語,スペイン,インドネシア語,タガログ語,ベトナム語"</formula1>
    </dataValidation>
    <dataValidation type="list" allowBlank="1" showInputMessage="1" sqref="I28:L28" xr:uid="{5075B1EB-668D-41F8-AD5F-5CC645CAACA8}">
      <formula1>"ア,イ,ウ,エ,オ"</formula1>
    </dataValidation>
    <dataValidation type="list" allowBlank="1" showInputMessage="1" showErrorMessage="1" error="「○」ご記入ください" sqref="K28 K13 K16 K19 K22 K25 O16:U16 O19:U19 O22:U22 O25:U25 M28:U28 O13:U13" xr:uid="{4E9EDE2A-3190-4971-AF0F-D25A0F56D9D7}">
      <formula1>"○"</formula1>
    </dataValidation>
    <dataValidation type="list" allowBlank="1" showInputMessage="1" showErrorMessage="1" error="「○」でご回答ください。" promptTitle="「○」にてご記入ください。" prompt="協会けんぽ一般健診の受診者はこちらの検査が含まれています。" sqref="M13:N27" xr:uid="{F05D4D26-74BE-46A6-9410-1E7EACED0938}">
      <formula1>"○"</formula1>
    </dataValidation>
    <dataValidation type="list" allowBlank="1" showInputMessage="1" showErrorMessage="1" error="「○」でご回答ください。" prompt="協会けんぽ加入かつ35歳以上の方であれば「①協会けんぽ一般健診」の受診が可能です。" sqref="L13:L27" xr:uid="{17F02A2D-2367-4E26-BED1-01B1CFAFE1C6}">
      <formula1>"○"</formula1>
    </dataValidation>
  </dataValidations>
  <hyperlinks>
    <hyperlink ref="C5" r:id="rId1" display="higashiomi-shoko@e-omi.ne.jp_x000a_右記QRコードを読み取り下さい。→" xr:uid="{06B00A8B-1473-4910-9623-A8DC001915EA}"/>
  </hyperlink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45" orientation="landscape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74" r:id="rId5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361950</xdr:rowOff>
                  </from>
                  <to>
                    <xdr:col>7</xdr:col>
                    <xdr:colOff>228600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6" name="Check Box 7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495300</xdr:rowOff>
                  </from>
                  <to>
                    <xdr:col>7</xdr:col>
                    <xdr:colOff>228600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7" name="Check Box 8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24</xdr:row>
                    <xdr:rowOff>342900</xdr:rowOff>
                  </from>
                  <to>
                    <xdr:col>7</xdr:col>
                    <xdr:colOff>219075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8" name="Check Box 9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25</xdr:row>
                    <xdr:rowOff>476250</xdr:rowOff>
                  </from>
                  <to>
                    <xdr:col>7</xdr:col>
                    <xdr:colOff>219075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9" name="Check Box 10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16</xdr:row>
                    <xdr:rowOff>95250</xdr:rowOff>
                  </from>
                  <to>
                    <xdr:col>7</xdr:col>
                    <xdr:colOff>228600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10" name="Check Box 11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16</xdr:row>
                    <xdr:rowOff>495300</xdr:rowOff>
                  </from>
                  <to>
                    <xdr:col>7</xdr:col>
                    <xdr:colOff>228600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1" name="Check Box 12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13</xdr:row>
                    <xdr:rowOff>57150</xdr:rowOff>
                  </from>
                  <to>
                    <xdr:col>7</xdr:col>
                    <xdr:colOff>228600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2" name="Check Box 13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13</xdr:row>
                    <xdr:rowOff>457200</xdr:rowOff>
                  </from>
                  <to>
                    <xdr:col>7</xdr:col>
                    <xdr:colOff>228600</xdr:colOff>
                    <xdr:row>13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3" name="Check Box 14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19</xdr:row>
                    <xdr:rowOff>57150</xdr:rowOff>
                  </from>
                  <to>
                    <xdr:col>7</xdr:col>
                    <xdr:colOff>228600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4" name="Check Box 15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19</xdr:row>
                    <xdr:rowOff>457200</xdr:rowOff>
                  </from>
                  <to>
                    <xdr:col>7</xdr:col>
                    <xdr:colOff>228600</xdr:colOff>
                    <xdr:row>19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F8D4-535B-496B-B1D6-C15AE79F1518}">
  <sheetPr codeName="Sheet2">
    <tabColor rgb="FFFFFF00"/>
  </sheetPr>
  <dimension ref="A1:AE41"/>
  <sheetViews>
    <sheetView showGridLines="0" showZeros="0" workbookViewId="0">
      <selection activeCell="B34" sqref="B34"/>
    </sheetView>
  </sheetViews>
  <sheetFormatPr defaultRowHeight="15.75"/>
  <cols>
    <col min="1" max="1" width="3.44140625" customWidth="1"/>
    <col min="2" max="2" width="3.6640625" customWidth="1"/>
    <col min="3" max="3" width="4.109375" customWidth="1"/>
    <col min="4" max="4" width="18.21875" customWidth="1"/>
    <col min="5" max="5" width="17.33203125" customWidth="1"/>
    <col min="6" max="6" width="4.88671875" bestFit="1" customWidth="1"/>
    <col min="7" max="7" width="15.6640625" bestFit="1" customWidth="1"/>
    <col min="8" max="8" width="12.5546875" bestFit="1" customWidth="1"/>
    <col min="9" max="9" width="6" bestFit="1" customWidth="1"/>
    <col min="11" max="11" width="6" bestFit="1" customWidth="1"/>
    <col min="12" max="12" width="7.6640625" customWidth="1"/>
    <col min="13" max="13" width="10.21875" bestFit="1" customWidth="1"/>
    <col min="17" max="17" width="8.33203125" customWidth="1"/>
    <col min="29" max="29" width="13.44140625" bestFit="1" customWidth="1"/>
    <col min="30" max="30" width="9.33203125" bestFit="1" customWidth="1"/>
    <col min="31" max="31" width="28.77734375" customWidth="1"/>
  </cols>
  <sheetData>
    <row r="1" spans="1:31" s="82" customFormat="1" ht="40.5" customHeight="1">
      <c r="A1" s="79" t="s">
        <v>63</v>
      </c>
      <c r="B1" s="79" t="s">
        <v>64</v>
      </c>
      <c r="C1" s="80" t="s">
        <v>75</v>
      </c>
      <c r="D1" s="80" t="s">
        <v>65</v>
      </c>
      <c r="E1" s="80" t="s">
        <v>66</v>
      </c>
      <c r="F1" s="80" t="s">
        <v>76</v>
      </c>
      <c r="G1" s="80" t="s">
        <v>67</v>
      </c>
      <c r="H1" s="80" t="s">
        <v>68</v>
      </c>
      <c r="I1" s="80" t="s">
        <v>100</v>
      </c>
      <c r="J1" s="80" t="s">
        <v>99</v>
      </c>
      <c r="K1" s="80" t="s">
        <v>77</v>
      </c>
      <c r="L1" s="81" t="s">
        <v>101</v>
      </c>
      <c r="M1" s="80" t="s">
        <v>69</v>
      </c>
      <c r="N1" s="80"/>
      <c r="O1" s="80"/>
      <c r="P1" s="80"/>
      <c r="Q1" s="81" t="s">
        <v>108</v>
      </c>
      <c r="R1" s="81" t="s">
        <v>102</v>
      </c>
      <c r="S1" s="81" t="s">
        <v>103</v>
      </c>
      <c r="T1" s="81" t="s">
        <v>104</v>
      </c>
      <c r="U1" s="81" t="s">
        <v>105</v>
      </c>
      <c r="V1" s="83" t="s">
        <v>106</v>
      </c>
      <c r="W1" s="80" t="s">
        <v>107</v>
      </c>
      <c r="X1" s="80" t="s">
        <v>78</v>
      </c>
      <c r="Y1" s="80" t="s">
        <v>79</v>
      </c>
      <c r="Z1" s="80" t="s">
        <v>70</v>
      </c>
      <c r="AA1" s="80" t="s">
        <v>71</v>
      </c>
      <c r="AB1" s="80" t="s">
        <v>72</v>
      </c>
      <c r="AC1" s="80" t="s">
        <v>73</v>
      </c>
      <c r="AD1" s="80" t="s">
        <v>80</v>
      </c>
      <c r="AE1" s="80" t="s">
        <v>74</v>
      </c>
    </row>
    <row r="2" spans="1:31" s="84" customFormat="1" ht="16.5">
      <c r="C2" s="85">
        <v>1</v>
      </c>
      <c r="D2" s="85">
        <f>'1-5人'!$L$2</f>
        <v>0</v>
      </c>
      <c r="E2" s="85">
        <f>'1-5人'!$C$14</f>
        <v>0</v>
      </c>
      <c r="F2" s="85">
        <f>'1-5人'!$F$13</f>
        <v>0</v>
      </c>
      <c r="G2" s="85" t="str">
        <f>'1-5人'!$G$13</f>
        <v>年　月　日</v>
      </c>
      <c r="H2" s="86">
        <f>'1-5人'!$L$4</f>
        <v>0</v>
      </c>
      <c r="I2" s="85">
        <f>'1-5人'!$C$15</f>
        <v>0</v>
      </c>
      <c r="J2" s="85">
        <f>'1-5人'!$E$15</f>
        <v>0</v>
      </c>
      <c r="K2" s="85">
        <f>'1-5人'!$I$13</f>
        <v>0</v>
      </c>
      <c r="L2" s="85">
        <f>'1-5人'!$K$13</f>
        <v>0</v>
      </c>
      <c r="M2" s="85">
        <f>'1-5人'!$L$13</f>
        <v>0</v>
      </c>
      <c r="N2" s="85"/>
      <c r="O2" s="85"/>
      <c r="P2" s="85"/>
      <c r="Q2" s="85">
        <f>'1-5人'!M$13</f>
        <v>0</v>
      </c>
      <c r="R2" s="85">
        <f>'1-5人'!N$13</f>
        <v>0</v>
      </c>
      <c r="S2" s="85">
        <f>'1-5人'!O$13</f>
        <v>0</v>
      </c>
      <c r="T2" s="85">
        <f>'1-5人'!P$13</f>
        <v>0</v>
      </c>
      <c r="U2" s="85">
        <f>'1-5人'!Q$13</f>
        <v>0</v>
      </c>
      <c r="V2" s="85">
        <f>'1-5人'!R$13</f>
        <v>0</v>
      </c>
      <c r="W2" s="85">
        <f>'1-5人'!S$13</f>
        <v>0</v>
      </c>
      <c r="X2" s="85">
        <f>'1-5人'!T$13</f>
        <v>0</v>
      </c>
      <c r="Y2" s="85">
        <f>'1-5人'!U$13</f>
        <v>0</v>
      </c>
      <c r="Z2" s="85">
        <f>'1-5人'!V$13</f>
        <v>0</v>
      </c>
      <c r="AA2" s="85">
        <f>'1-5人'!R7</f>
        <v>0</v>
      </c>
      <c r="AB2" s="85">
        <f>'1-5人'!R5</f>
        <v>0</v>
      </c>
      <c r="AC2" s="85">
        <f>'1-5人'!R6</f>
        <v>0</v>
      </c>
      <c r="AD2" s="85">
        <f>'1-5人'!$R$2</f>
        <v>0</v>
      </c>
      <c r="AE2" s="85">
        <f>'1-5人'!R3</f>
        <v>0</v>
      </c>
    </row>
    <row r="3" spans="1:31" s="84" customFormat="1" ht="16.5">
      <c r="C3" s="85">
        <v>2</v>
      </c>
      <c r="D3" s="85">
        <f>'1-5人'!$L$2</f>
        <v>0</v>
      </c>
      <c r="E3" s="85">
        <f>'1-5人'!$C$17</f>
        <v>0</v>
      </c>
      <c r="F3" s="85">
        <f>'1-5人'!$F$16</f>
        <v>0</v>
      </c>
      <c r="G3" s="85" t="str">
        <f>'1-5人'!$G$16</f>
        <v>年　月　日</v>
      </c>
      <c r="H3" s="86">
        <f>'1-5人'!$L$4</f>
        <v>0</v>
      </c>
      <c r="I3" s="85">
        <f>'1-5人'!$C$18</f>
        <v>0</v>
      </c>
      <c r="J3" s="85">
        <f>'1-5人'!$E$18</f>
        <v>0</v>
      </c>
      <c r="K3" s="85">
        <f>'1-5人'!$I$16</f>
        <v>0</v>
      </c>
      <c r="L3" s="85">
        <f>'1-5人'!$K$16</f>
        <v>0</v>
      </c>
      <c r="M3" s="85">
        <f>'1-5人'!$L$16</f>
        <v>0</v>
      </c>
      <c r="N3" s="85"/>
      <c r="O3" s="85"/>
      <c r="P3" s="85"/>
      <c r="Q3" s="85">
        <f>'1-5人'!M$16</f>
        <v>0</v>
      </c>
      <c r="R3" s="85">
        <f>'1-5人'!N$16</f>
        <v>0</v>
      </c>
      <c r="S3" s="85">
        <f>'1-5人'!O$16</f>
        <v>0</v>
      </c>
      <c r="T3" s="85">
        <f>'1-5人'!P$16</f>
        <v>0</v>
      </c>
      <c r="U3" s="85">
        <f>'1-5人'!Q$16</f>
        <v>0</v>
      </c>
      <c r="V3" s="85">
        <f>'1-5人'!R$16</f>
        <v>0</v>
      </c>
      <c r="W3" s="85">
        <f>'1-5人'!S$16</f>
        <v>0</v>
      </c>
      <c r="X3" s="85">
        <f>'1-5人'!T$16</f>
        <v>0</v>
      </c>
      <c r="Y3" s="85">
        <f>'1-5人'!U$16</f>
        <v>0</v>
      </c>
      <c r="Z3" s="85">
        <f>'1-5人'!V$16</f>
        <v>0</v>
      </c>
      <c r="AA3" s="85"/>
      <c r="AB3" s="85"/>
      <c r="AC3" s="85"/>
      <c r="AD3" s="85"/>
      <c r="AE3" s="85"/>
    </row>
    <row r="4" spans="1:31" s="84" customFormat="1" ht="16.5">
      <c r="C4" s="85">
        <v>3</v>
      </c>
      <c r="D4" s="85">
        <f>'1-5人'!$L$2</f>
        <v>0</v>
      </c>
      <c r="E4" s="85">
        <f>'1-5人'!$C$20</f>
        <v>0</v>
      </c>
      <c r="F4" s="85">
        <f>'1-5人'!$F$19</f>
        <v>0</v>
      </c>
      <c r="G4" s="85" t="str">
        <f>'1-5人'!$G$19</f>
        <v>年　月　日</v>
      </c>
      <c r="H4" s="86">
        <f>'1-5人'!$L$4</f>
        <v>0</v>
      </c>
      <c r="I4" s="85">
        <f>'1-5人'!$C$21</f>
        <v>0</v>
      </c>
      <c r="J4" s="85">
        <f>'1-5人'!$E$21</f>
        <v>0</v>
      </c>
      <c r="K4" s="85">
        <f>'1-5人'!$I$19</f>
        <v>0</v>
      </c>
      <c r="L4" s="85">
        <f>'1-5人'!$K$19</f>
        <v>0</v>
      </c>
      <c r="M4" s="85">
        <f>'1-5人'!$L$19</f>
        <v>0</v>
      </c>
      <c r="N4" s="85"/>
      <c r="O4" s="85"/>
      <c r="P4" s="85"/>
      <c r="Q4" s="85">
        <f>'1-5人'!M$19</f>
        <v>0</v>
      </c>
      <c r="R4" s="85">
        <f>'1-5人'!N$19</f>
        <v>0</v>
      </c>
      <c r="S4" s="85">
        <f>'1-5人'!O$19</f>
        <v>0</v>
      </c>
      <c r="T4" s="85">
        <f>'1-5人'!P$19</f>
        <v>0</v>
      </c>
      <c r="U4" s="85">
        <f>'1-5人'!Q$19</f>
        <v>0</v>
      </c>
      <c r="V4" s="85">
        <f>'1-5人'!R$19</f>
        <v>0</v>
      </c>
      <c r="W4" s="85">
        <f>'1-5人'!S$19</f>
        <v>0</v>
      </c>
      <c r="X4" s="85">
        <f>'1-5人'!T$19</f>
        <v>0</v>
      </c>
      <c r="Y4" s="85">
        <f>'1-5人'!U$19</f>
        <v>0</v>
      </c>
      <c r="Z4" s="85">
        <f>'1-5人'!V$19</f>
        <v>0</v>
      </c>
      <c r="AA4" s="85"/>
      <c r="AB4" s="85"/>
      <c r="AC4" s="85"/>
      <c r="AD4" s="85"/>
      <c r="AE4" s="85"/>
    </row>
    <row r="5" spans="1:31" s="84" customFormat="1" ht="16.5">
      <c r="C5" s="85">
        <v>4</v>
      </c>
      <c r="D5" s="85">
        <f>'1-5人'!$L$2</f>
        <v>0</v>
      </c>
      <c r="E5" s="85">
        <f>'1-5人'!$C$23</f>
        <v>0</v>
      </c>
      <c r="F5" s="85">
        <f>'1-5人'!$F$22</f>
        <v>0</v>
      </c>
      <c r="G5" s="85" t="str">
        <f>'1-5人'!$G$22</f>
        <v>年　月　日</v>
      </c>
      <c r="H5" s="86">
        <f>'1-5人'!$L$4</f>
        <v>0</v>
      </c>
      <c r="I5" s="85">
        <f>'1-5人'!$C$24</f>
        <v>0</v>
      </c>
      <c r="J5" s="85">
        <f>'1-5人'!$E$24</f>
        <v>0</v>
      </c>
      <c r="K5" s="85">
        <f>'1-5人'!$I$22</f>
        <v>0</v>
      </c>
      <c r="L5" s="85">
        <f>'1-5人'!$K$22</f>
        <v>0</v>
      </c>
      <c r="M5" s="85">
        <f>'1-5人'!$L$22</f>
        <v>0</v>
      </c>
      <c r="N5" s="85"/>
      <c r="O5" s="85"/>
      <c r="P5" s="85"/>
      <c r="Q5" s="85">
        <f>'1-5人'!M$22</f>
        <v>0</v>
      </c>
      <c r="R5" s="85">
        <f>'1-5人'!N$22</f>
        <v>0</v>
      </c>
      <c r="S5" s="85">
        <f>'1-5人'!O$22</f>
        <v>0</v>
      </c>
      <c r="T5" s="85">
        <f>'1-5人'!P$22</f>
        <v>0</v>
      </c>
      <c r="U5" s="85">
        <f>'1-5人'!Q$22</f>
        <v>0</v>
      </c>
      <c r="V5" s="85">
        <f>'1-5人'!R$22</f>
        <v>0</v>
      </c>
      <c r="W5" s="85">
        <f>'1-5人'!S$22</f>
        <v>0</v>
      </c>
      <c r="X5" s="85">
        <f>'1-5人'!T$22</f>
        <v>0</v>
      </c>
      <c r="Y5" s="85">
        <f>'1-5人'!U$22</f>
        <v>0</v>
      </c>
      <c r="Z5" s="85">
        <f>'1-5人'!V$22</f>
        <v>0</v>
      </c>
      <c r="AA5" s="85"/>
      <c r="AB5" s="85"/>
      <c r="AC5" s="85"/>
      <c r="AD5" s="85"/>
      <c r="AE5" s="85"/>
    </row>
    <row r="6" spans="1:31" s="84" customFormat="1" ht="16.5">
      <c r="C6" s="85">
        <v>5</v>
      </c>
      <c r="D6" s="85">
        <f>'1-5人'!$L$2</f>
        <v>0</v>
      </c>
      <c r="E6" s="85">
        <f>'1-5人'!$C$26</f>
        <v>0</v>
      </c>
      <c r="F6" s="85">
        <f>'1-5人'!$F$25</f>
        <v>0</v>
      </c>
      <c r="G6" s="85" t="str">
        <f>'1-5人'!$G$25</f>
        <v>年　月　日</v>
      </c>
      <c r="H6" s="86">
        <f>'1-5人'!$L$4</f>
        <v>0</v>
      </c>
      <c r="I6" s="85">
        <f>'1-5人'!$C$27</f>
        <v>0</v>
      </c>
      <c r="J6" s="85">
        <f>'1-5人'!$E$27</f>
        <v>0</v>
      </c>
      <c r="K6" s="85">
        <f>'1-5人'!$I$25</f>
        <v>0</v>
      </c>
      <c r="L6" s="85">
        <f>'1-5人'!$K$25</f>
        <v>0</v>
      </c>
      <c r="M6" s="85">
        <f>'1-5人'!$L$25</f>
        <v>0</v>
      </c>
      <c r="N6" s="85"/>
      <c r="O6" s="85"/>
      <c r="P6" s="85"/>
      <c r="Q6" s="85">
        <f>'1-5人'!M$25</f>
        <v>0</v>
      </c>
      <c r="R6" s="85">
        <f>'1-5人'!N$25</f>
        <v>0</v>
      </c>
      <c r="S6" s="85">
        <f>'1-5人'!O$25</f>
        <v>0</v>
      </c>
      <c r="T6" s="85">
        <f>'1-5人'!P$25</f>
        <v>0</v>
      </c>
      <c r="U6" s="85">
        <f>'1-5人'!Q$25</f>
        <v>0</v>
      </c>
      <c r="V6" s="85">
        <f>'1-5人'!R$25</f>
        <v>0</v>
      </c>
      <c r="W6" s="85">
        <f>'1-5人'!S$25</f>
        <v>0</v>
      </c>
      <c r="X6" s="85">
        <f>'1-5人'!T$25</f>
        <v>0</v>
      </c>
      <c r="Y6" s="85">
        <f>'1-5人'!U$25</f>
        <v>0</v>
      </c>
      <c r="Z6" s="85">
        <f>'1-5人'!V$25</f>
        <v>0</v>
      </c>
      <c r="AA6" s="85"/>
      <c r="AB6" s="85"/>
      <c r="AC6" s="85"/>
      <c r="AD6" s="85"/>
      <c r="AE6" s="85"/>
    </row>
    <row r="7" spans="1:31" s="84" customFormat="1" ht="16.5">
      <c r="C7" s="85">
        <v>6</v>
      </c>
      <c r="D7" s="85">
        <f>'1-5人'!$L$2</f>
        <v>0</v>
      </c>
      <c r="E7" s="85">
        <f>'6-10人'!$C$14</f>
        <v>0</v>
      </c>
      <c r="F7" s="85">
        <f>'6-10人'!$F$13</f>
        <v>0</v>
      </c>
      <c r="G7" s="85" t="str">
        <f>'6-10人'!$G$13</f>
        <v>年　月　日</v>
      </c>
      <c r="H7" s="86">
        <f>'1-5人'!$L$4</f>
        <v>0</v>
      </c>
      <c r="I7" s="85">
        <f>'6-10人'!$C$15</f>
        <v>0</v>
      </c>
      <c r="J7" s="85">
        <f>'6-10人'!$E$15</f>
        <v>0</v>
      </c>
      <c r="K7" s="85">
        <f>'6-10人'!$I$13</f>
        <v>0</v>
      </c>
      <c r="L7" s="85">
        <f>'6-10人'!$K$13</f>
        <v>0</v>
      </c>
      <c r="M7" s="85">
        <f>'6-10人'!$L$13</f>
        <v>0</v>
      </c>
      <c r="N7" s="85"/>
      <c r="O7" s="85"/>
      <c r="P7" s="85"/>
      <c r="Q7" s="85">
        <f>'6-10人'!M$13</f>
        <v>0</v>
      </c>
      <c r="R7" s="85">
        <f>'6-10人'!N$13</f>
        <v>0</v>
      </c>
      <c r="S7" s="85">
        <f>'6-10人'!O$13</f>
        <v>0</v>
      </c>
      <c r="T7" s="85">
        <f>'6-10人'!P$13</f>
        <v>0</v>
      </c>
      <c r="U7" s="85">
        <f>'6-10人'!Q$13</f>
        <v>0</v>
      </c>
      <c r="V7" s="85">
        <f>'6-10人'!R$13</f>
        <v>0</v>
      </c>
      <c r="W7" s="85">
        <f>'6-10人'!S$13</f>
        <v>0</v>
      </c>
      <c r="X7" s="85">
        <f>'6-10人'!T$13</f>
        <v>0</v>
      </c>
      <c r="Y7" s="85">
        <f>'6-10人'!U$13</f>
        <v>0</v>
      </c>
      <c r="Z7" s="85">
        <f>'6-10人'!V$13</f>
        <v>0</v>
      </c>
      <c r="AA7" s="85"/>
      <c r="AB7" s="85"/>
      <c r="AC7" s="85"/>
      <c r="AD7" s="85"/>
      <c r="AE7" s="85"/>
    </row>
    <row r="8" spans="1:31" s="84" customFormat="1" ht="16.5">
      <c r="C8" s="85">
        <v>7</v>
      </c>
      <c r="D8" s="85">
        <f>'1-5人'!$L$2</f>
        <v>0</v>
      </c>
      <c r="E8" s="85">
        <f>'6-10人'!$C$17</f>
        <v>0</v>
      </c>
      <c r="F8" s="85">
        <f>'6-10人'!$F$16</f>
        <v>0</v>
      </c>
      <c r="G8" s="85" t="str">
        <f>'6-10人'!$G$16</f>
        <v>年　月　日</v>
      </c>
      <c r="H8" s="86">
        <f>'1-5人'!$L$4</f>
        <v>0</v>
      </c>
      <c r="I8" s="85">
        <f>'6-10人'!$C$18</f>
        <v>0</v>
      </c>
      <c r="J8" s="85">
        <f>'6-10人'!$E$18</f>
        <v>0</v>
      </c>
      <c r="K8" s="85">
        <f>'6-10人'!$I$16</f>
        <v>0</v>
      </c>
      <c r="L8" s="85">
        <f>'6-10人'!$K$16</f>
        <v>0</v>
      </c>
      <c r="M8" s="85">
        <f>'6-10人'!$L$16</f>
        <v>0</v>
      </c>
      <c r="N8" s="85"/>
      <c r="O8" s="85"/>
      <c r="P8" s="85"/>
      <c r="Q8" s="85">
        <f>'6-10人'!M$16</f>
        <v>0</v>
      </c>
      <c r="R8" s="85">
        <f>'6-10人'!N$16</f>
        <v>0</v>
      </c>
      <c r="S8" s="85">
        <f>'6-10人'!O$16</f>
        <v>0</v>
      </c>
      <c r="T8" s="85">
        <f>'6-10人'!P$16</f>
        <v>0</v>
      </c>
      <c r="U8" s="85">
        <f>'6-10人'!Q$16</f>
        <v>0</v>
      </c>
      <c r="V8" s="85">
        <f>'6-10人'!R$16</f>
        <v>0</v>
      </c>
      <c r="W8" s="85">
        <f>'6-10人'!S$16</f>
        <v>0</v>
      </c>
      <c r="X8" s="85">
        <f>'6-10人'!T$16</f>
        <v>0</v>
      </c>
      <c r="Y8" s="85">
        <f>'6-10人'!U$16</f>
        <v>0</v>
      </c>
      <c r="Z8" s="85">
        <f>'6-10人'!V$16</f>
        <v>0</v>
      </c>
      <c r="AA8" s="85"/>
      <c r="AB8" s="85"/>
      <c r="AC8" s="85"/>
      <c r="AD8" s="85"/>
      <c r="AE8" s="85"/>
    </row>
    <row r="9" spans="1:31" s="84" customFormat="1" ht="16.5">
      <c r="C9" s="85">
        <v>8</v>
      </c>
      <c r="D9" s="85">
        <f>'1-5人'!$L$2</f>
        <v>0</v>
      </c>
      <c r="E9" s="85">
        <f>'6-10人'!$C$20</f>
        <v>0</v>
      </c>
      <c r="F9" s="85">
        <f>'6-10人'!$F$19</f>
        <v>0</v>
      </c>
      <c r="G9" s="85" t="str">
        <f>'6-10人'!$G$19</f>
        <v>年　月　日</v>
      </c>
      <c r="H9" s="86">
        <f>'1-5人'!$L$4</f>
        <v>0</v>
      </c>
      <c r="I9" s="85">
        <f>'6-10人'!$C$21</f>
        <v>0</v>
      </c>
      <c r="J9" s="85">
        <f>'6-10人'!$E$21</f>
        <v>0</v>
      </c>
      <c r="K9" s="85">
        <f>'6-10人'!$I$19</f>
        <v>0</v>
      </c>
      <c r="L9" s="85">
        <f>'6-10人'!$K$19</f>
        <v>0</v>
      </c>
      <c r="M9" s="85">
        <f>'6-10人'!$L$19</f>
        <v>0</v>
      </c>
      <c r="N9" s="85"/>
      <c r="O9" s="85"/>
      <c r="P9" s="85"/>
      <c r="Q9" s="85">
        <f>'6-10人'!M$19</f>
        <v>0</v>
      </c>
      <c r="R9" s="85">
        <f>'6-10人'!N$19</f>
        <v>0</v>
      </c>
      <c r="S9" s="85">
        <f>'6-10人'!O$19</f>
        <v>0</v>
      </c>
      <c r="T9" s="85">
        <f>'6-10人'!P$19</f>
        <v>0</v>
      </c>
      <c r="U9" s="85">
        <f>'6-10人'!Q$19</f>
        <v>0</v>
      </c>
      <c r="V9" s="85">
        <f>'6-10人'!R$19</f>
        <v>0</v>
      </c>
      <c r="W9" s="85">
        <f>'6-10人'!S$19</f>
        <v>0</v>
      </c>
      <c r="X9" s="85">
        <f>'6-10人'!T$19</f>
        <v>0</v>
      </c>
      <c r="Y9" s="85">
        <f>'6-10人'!U$19</f>
        <v>0</v>
      </c>
      <c r="Z9" s="85">
        <f>'6-10人'!V$19</f>
        <v>0</v>
      </c>
      <c r="AA9" s="85"/>
      <c r="AB9" s="85"/>
      <c r="AC9" s="85"/>
      <c r="AD9" s="85"/>
      <c r="AE9" s="85"/>
    </row>
    <row r="10" spans="1:31" s="84" customFormat="1" ht="16.5">
      <c r="C10" s="85">
        <v>9</v>
      </c>
      <c r="D10" s="85">
        <f>'1-5人'!$L$2</f>
        <v>0</v>
      </c>
      <c r="E10" s="85">
        <f>'6-10人'!$C$23</f>
        <v>0</v>
      </c>
      <c r="F10" s="85">
        <f>'6-10人'!$F$22</f>
        <v>0</v>
      </c>
      <c r="G10" s="85" t="str">
        <f>'6-10人'!$G$22</f>
        <v>年　月　日</v>
      </c>
      <c r="H10" s="86">
        <f>'1-5人'!$L$4</f>
        <v>0</v>
      </c>
      <c r="I10" s="85">
        <f>'6-10人'!$C$24</f>
        <v>0</v>
      </c>
      <c r="J10" s="85">
        <f>'6-10人'!$E$24</f>
        <v>0</v>
      </c>
      <c r="K10" s="85">
        <f>'6-10人'!$I$22</f>
        <v>0</v>
      </c>
      <c r="L10" s="85">
        <f>'6-10人'!$K$22</f>
        <v>0</v>
      </c>
      <c r="M10" s="85">
        <f>'6-10人'!$L$22</f>
        <v>0</v>
      </c>
      <c r="N10" s="85"/>
      <c r="O10" s="85"/>
      <c r="P10" s="85"/>
      <c r="Q10" s="85">
        <f>'6-10人'!M$22</f>
        <v>0</v>
      </c>
      <c r="R10" s="85">
        <f>'6-10人'!N$22</f>
        <v>0</v>
      </c>
      <c r="S10" s="85">
        <f>'6-10人'!O$22</f>
        <v>0</v>
      </c>
      <c r="T10" s="85">
        <f>'6-10人'!P$22</f>
        <v>0</v>
      </c>
      <c r="U10" s="85">
        <f>'6-10人'!Q$22</f>
        <v>0</v>
      </c>
      <c r="V10" s="85">
        <f>'6-10人'!R$22</f>
        <v>0</v>
      </c>
      <c r="W10" s="85">
        <f>'6-10人'!S$22</f>
        <v>0</v>
      </c>
      <c r="X10" s="85">
        <f>'6-10人'!T$22</f>
        <v>0</v>
      </c>
      <c r="Y10" s="85">
        <f>'6-10人'!U$22</f>
        <v>0</v>
      </c>
      <c r="Z10" s="85">
        <f>'6-10人'!V$22</f>
        <v>0</v>
      </c>
      <c r="AA10" s="85"/>
      <c r="AB10" s="85"/>
      <c r="AC10" s="85"/>
      <c r="AD10" s="85"/>
      <c r="AE10" s="85"/>
    </row>
    <row r="11" spans="1:31" s="84" customFormat="1" ht="16.5">
      <c r="C11" s="85">
        <v>10</v>
      </c>
      <c r="D11" s="85">
        <f>'1-5人'!$L$2</f>
        <v>0</v>
      </c>
      <c r="E11" s="85">
        <f>'6-10人'!$C$26</f>
        <v>0</v>
      </c>
      <c r="F11" s="85">
        <f>'6-10人'!$F$25</f>
        <v>0</v>
      </c>
      <c r="G11" s="85" t="str">
        <f>'6-10人'!$G$25</f>
        <v>年　月　日</v>
      </c>
      <c r="H11" s="86">
        <f>'1-5人'!$L$4</f>
        <v>0</v>
      </c>
      <c r="I11" s="85">
        <f>'6-10人'!$C$27</f>
        <v>0</v>
      </c>
      <c r="J11" s="85">
        <f>'6-10人'!$E$27</f>
        <v>0</v>
      </c>
      <c r="K11" s="85">
        <f>'6-10人'!$I$25</f>
        <v>0</v>
      </c>
      <c r="L11" s="85">
        <f>'6-10人'!$K$25</f>
        <v>0</v>
      </c>
      <c r="M11" s="85">
        <f>'6-10人'!$L$25</f>
        <v>0</v>
      </c>
      <c r="N11" s="85"/>
      <c r="O11" s="85"/>
      <c r="P11" s="85"/>
      <c r="Q11" s="85">
        <f>'6-10人'!M$25</f>
        <v>0</v>
      </c>
      <c r="R11" s="85">
        <f>'6-10人'!N$25</f>
        <v>0</v>
      </c>
      <c r="S11" s="85">
        <f>'6-10人'!O$25</f>
        <v>0</v>
      </c>
      <c r="T11" s="85">
        <f>'6-10人'!P$25</f>
        <v>0</v>
      </c>
      <c r="U11" s="85">
        <f>'6-10人'!Q$25</f>
        <v>0</v>
      </c>
      <c r="V11" s="85">
        <f>'6-10人'!R$25</f>
        <v>0</v>
      </c>
      <c r="W11" s="85">
        <f>'6-10人'!S$25</f>
        <v>0</v>
      </c>
      <c r="X11" s="85">
        <f>'6-10人'!T$25</f>
        <v>0</v>
      </c>
      <c r="Y11" s="85">
        <f>'6-10人'!U$25</f>
        <v>0</v>
      </c>
      <c r="Z11" s="85">
        <f>'6-10人'!V$25</f>
        <v>0</v>
      </c>
      <c r="AA11" s="85"/>
      <c r="AB11" s="85"/>
      <c r="AC11" s="85"/>
      <c r="AD11" s="85"/>
      <c r="AE11" s="85"/>
    </row>
    <row r="12" spans="1:31" s="84" customFormat="1" ht="16.5">
      <c r="C12" s="85">
        <v>11</v>
      </c>
      <c r="D12" s="85">
        <f>'1-5人'!$L$2</f>
        <v>0</v>
      </c>
      <c r="E12" s="85">
        <f>'11-15人'!$C$14</f>
        <v>0</v>
      </c>
      <c r="F12" s="85">
        <f>'11-15人'!$F$13</f>
        <v>0</v>
      </c>
      <c r="G12" s="85" t="str">
        <f>'11-15人'!$G$13</f>
        <v>年　月　日</v>
      </c>
      <c r="H12" s="86">
        <f>'1-5人'!$L$4</f>
        <v>0</v>
      </c>
      <c r="I12" s="85">
        <f>'11-15人'!$C$15</f>
        <v>0</v>
      </c>
      <c r="J12" s="85">
        <f>'11-15人'!$E$15</f>
        <v>0</v>
      </c>
      <c r="K12" s="85">
        <f>'11-15人'!$I$13</f>
        <v>0</v>
      </c>
      <c r="L12" s="85">
        <f>'11-15人'!$K$13</f>
        <v>0</v>
      </c>
      <c r="M12" s="85">
        <f>'11-15人'!$L$13</f>
        <v>0</v>
      </c>
      <c r="N12" s="85"/>
      <c r="O12" s="85"/>
      <c r="P12" s="85"/>
      <c r="Q12" s="85">
        <f>'11-15人'!M$13</f>
        <v>0</v>
      </c>
      <c r="R12" s="85">
        <f>'11-15人'!N$13</f>
        <v>0</v>
      </c>
      <c r="S12" s="85">
        <f>'11-15人'!O$13</f>
        <v>0</v>
      </c>
      <c r="T12" s="85">
        <f>'11-15人'!P$13</f>
        <v>0</v>
      </c>
      <c r="U12" s="85">
        <f>'11-15人'!Q$13</f>
        <v>0</v>
      </c>
      <c r="V12" s="85">
        <f>'11-15人'!R$13</f>
        <v>0</v>
      </c>
      <c r="W12" s="85">
        <f>'11-15人'!S$13</f>
        <v>0</v>
      </c>
      <c r="X12" s="85">
        <f>'11-15人'!T$13</f>
        <v>0</v>
      </c>
      <c r="Y12" s="85">
        <f>'11-15人'!U$13</f>
        <v>0</v>
      </c>
      <c r="Z12" s="85">
        <f>'11-15人'!V$13</f>
        <v>0</v>
      </c>
      <c r="AA12" s="85"/>
      <c r="AB12" s="85"/>
      <c r="AC12" s="85"/>
      <c r="AD12" s="85"/>
      <c r="AE12" s="85"/>
    </row>
    <row r="13" spans="1:31" s="84" customFormat="1" ht="16.5">
      <c r="C13" s="85">
        <v>12</v>
      </c>
      <c r="D13" s="85">
        <f>'1-5人'!$L$2</f>
        <v>0</v>
      </c>
      <c r="E13" s="85">
        <f>'11-15人'!$C$17</f>
        <v>0</v>
      </c>
      <c r="F13" s="85">
        <f>'11-15人'!$F$16</f>
        <v>0</v>
      </c>
      <c r="G13" s="85" t="str">
        <f>'11-15人'!$G$16</f>
        <v>年　月　日</v>
      </c>
      <c r="H13" s="86">
        <f>'1-5人'!$L$4</f>
        <v>0</v>
      </c>
      <c r="I13" s="85">
        <f>'11-15人'!$C$18</f>
        <v>0</v>
      </c>
      <c r="J13" s="85">
        <f>'11-15人'!$E$18</f>
        <v>0</v>
      </c>
      <c r="K13" s="85">
        <f>'11-15人'!$I$16</f>
        <v>0</v>
      </c>
      <c r="L13" s="85">
        <f>'11-15人'!$K$16</f>
        <v>0</v>
      </c>
      <c r="M13" s="85">
        <f>'11-15人'!$L$16</f>
        <v>0</v>
      </c>
      <c r="N13" s="85"/>
      <c r="O13" s="85"/>
      <c r="P13" s="85"/>
      <c r="Q13" s="85">
        <f>'11-15人'!M$16</f>
        <v>0</v>
      </c>
      <c r="R13" s="85">
        <f>'11-15人'!N$16</f>
        <v>0</v>
      </c>
      <c r="S13" s="85">
        <f>'11-15人'!O$16</f>
        <v>0</v>
      </c>
      <c r="T13" s="85">
        <f>'11-15人'!P$16</f>
        <v>0</v>
      </c>
      <c r="U13" s="85">
        <f>'11-15人'!Q$16</f>
        <v>0</v>
      </c>
      <c r="V13" s="85">
        <f>'11-15人'!R$16</f>
        <v>0</v>
      </c>
      <c r="W13" s="85">
        <f>'11-15人'!S$16</f>
        <v>0</v>
      </c>
      <c r="X13" s="85">
        <f>'11-15人'!T$16</f>
        <v>0</v>
      </c>
      <c r="Y13" s="85">
        <f>'11-15人'!U$16</f>
        <v>0</v>
      </c>
      <c r="Z13" s="85">
        <f>'11-15人'!V$16</f>
        <v>0</v>
      </c>
      <c r="AA13" s="85"/>
      <c r="AB13" s="85"/>
      <c r="AC13" s="85"/>
      <c r="AD13" s="85"/>
      <c r="AE13" s="85"/>
    </row>
    <row r="14" spans="1:31" s="84" customFormat="1" ht="16.5">
      <c r="C14" s="85">
        <v>13</v>
      </c>
      <c r="D14" s="85">
        <f>'1-5人'!$L$2</f>
        <v>0</v>
      </c>
      <c r="E14" s="85">
        <f>'11-15人'!$C$20</f>
        <v>0</v>
      </c>
      <c r="F14" s="85">
        <f>'11-15人'!$F$19</f>
        <v>0</v>
      </c>
      <c r="G14" s="85" t="str">
        <f>'11-15人'!$G$19</f>
        <v>年　月　日</v>
      </c>
      <c r="H14" s="86">
        <f>'1-5人'!$L$4</f>
        <v>0</v>
      </c>
      <c r="I14" s="85">
        <f>'11-15人'!$C$21</f>
        <v>0</v>
      </c>
      <c r="J14" s="85">
        <f>'11-15人'!$E$21</f>
        <v>0</v>
      </c>
      <c r="K14" s="85">
        <f>'11-15人'!$I$19</f>
        <v>0</v>
      </c>
      <c r="L14" s="85">
        <f>'11-15人'!$K$19</f>
        <v>0</v>
      </c>
      <c r="M14" s="85">
        <f>'11-15人'!$L$19</f>
        <v>0</v>
      </c>
      <c r="N14" s="85"/>
      <c r="O14" s="85"/>
      <c r="P14" s="85"/>
      <c r="Q14" s="85">
        <f>'11-15人'!M$19</f>
        <v>0</v>
      </c>
      <c r="R14" s="85">
        <f>'11-15人'!N$19</f>
        <v>0</v>
      </c>
      <c r="S14" s="85">
        <f>'11-15人'!O$19</f>
        <v>0</v>
      </c>
      <c r="T14" s="85">
        <f>'11-15人'!P$19</f>
        <v>0</v>
      </c>
      <c r="U14" s="85">
        <f>'11-15人'!Q$19</f>
        <v>0</v>
      </c>
      <c r="V14" s="85">
        <f>'11-15人'!R$19</f>
        <v>0</v>
      </c>
      <c r="W14" s="85">
        <f>'11-15人'!S$19</f>
        <v>0</v>
      </c>
      <c r="X14" s="85">
        <f>'11-15人'!T$19</f>
        <v>0</v>
      </c>
      <c r="Y14" s="85">
        <f>'11-15人'!U$19</f>
        <v>0</v>
      </c>
      <c r="Z14" s="85">
        <f>'11-15人'!V$19</f>
        <v>0</v>
      </c>
      <c r="AA14" s="85"/>
      <c r="AB14" s="85"/>
      <c r="AC14" s="85"/>
      <c r="AD14" s="85"/>
      <c r="AE14" s="85"/>
    </row>
    <row r="15" spans="1:31" s="84" customFormat="1" ht="16.5">
      <c r="C15" s="85">
        <v>14</v>
      </c>
      <c r="D15" s="85">
        <f>'1-5人'!$L$2</f>
        <v>0</v>
      </c>
      <c r="E15" s="85">
        <f>'11-15人'!$C$23</f>
        <v>0</v>
      </c>
      <c r="F15" s="85">
        <f>'11-15人'!$F$22</f>
        <v>0</v>
      </c>
      <c r="G15" s="85" t="str">
        <f>'11-15人'!$G$22</f>
        <v>年　月　日</v>
      </c>
      <c r="H15" s="86">
        <f>'1-5人'!$L$4</f>
        <v>0</v>
      </c>
      <c r="I15" s="85">
        <f>'11-15人'!$C$24</f>
        <v>0</v>
      </c>
      <c r="J15" s="85">
        <f>'11-15人'!$E$24</f>
        <v>0</v>
      </c>
      <c r="K15" s="85">
        <f>'11-15人'!$I$22</f>
        <v>0</v>
      </c>
      <c r="L15" s="85">
        <f>'11-15人'!$K$22</f>
        <v>0</v>
      </c>
      <c r="M15" s="85">
        <f>'11-15人'!$L$22</f>
        <v>0</v>
      </c>
      <c r="N15" s="85"/>
      <c r="O15" s="85"/>
      <c r="P15" s="85"/>
      <c r="Q15" s="85">
        <f>'11-15人'!M$22</f>
        <v>0</v>
      </c>
      <c r="R15" s="85">
        <f>'11-15人'!N$22</f>
        <v>0</v>
      </c>
      <c r="S15" s="85">
        <f>'11-15人'!O$22</f>
        <v>0</v>
      </c>
      <c r="T15" s="85">
        <f>'11-15人'!P$22</f>
        <v>0</v>
      </c>
      <c r="U15" s="85">
        <f>'11-15人'!Q$22</f>
        <v>0</v>
      </c>
      <c r="V15" s="85">
        <f>'11-15人'!R$22</f>
        <v>0</v>
      </c>
      <c r="W15" s="85">
        <f>'11-15人'!S$22</f>
        <v>0</v>
      </c>
      <c r="X15" s="85">
        <f>'11-15人'!T$22</f>
        <v>0</v>
      </c>
      <c r="Y15" s="85">
        <f>'11-15人'!U$22</f>
        <v>0</v>
      </c>
      <c r="Z15" s="85">
        <f>'11-15人'!V$22</f>
        <v>0</v>
      </c>
      <c r="AA15" s="85"/>
      <c r="AB15" s="85"/>
      <c r="AC15" s="85"/>
      <c r="AD15" s="85"/>
      <c r="AE15" s="85"/>
    </row>
    <row r="16" spans="1:31" s="84" customFormat="1" ht="16.5">
      <c r="C16" s="85">
        <v>15</v>
      </c>
      <c r="D16" s="85">
        <f>'1-5人'!$L$2</f>
        <v>0</v>
      </c>
      <c r="E16" s="85">
        <f>'11-15人'!$C$26</f>
        <v>0</v>
      </c>
      <c r="F16" s="85">
        <f>'11-15人'!$F$25</f>
        <v>0</v>
      </c>
      <c r="G16" s="85" t="str">
        <f>'11-15人'!$G$25</f>
        <v>年　月　日</v>
      </c>
      <c r="H16" s="86">
        <f>'1-5人'!$L$4</f>
        <v>0</v>
      </c>
      <c r="I16" s="85">
        <f>'11-15人'!$C$27</f>
        <v>0</v>
      </c>
      <c r="J16" s="85">
        <f>'11-15人'!$E$27</f>
        <v>0</v>
      </c>
      <c r="K16" s="85">
        <f>'11-15人'!$I$25</f>
        <v>0</v>
      </c>
      <c r="L16" s="85">
        <f>'11-15人'!$K$25</f>
        <v>0</v>
      </c>
      <c r="M16" s="85">
        <f>'11-15人'!$L$25</f>
        <v>0</v>
      </c>
      <c r="N16" s="85"/>
      <c r="O16" s="85"/>
      <c r="P16" s="85"/>
      <c r="Q16" s="85">
        <f>'11-15人'!M$25</f>
        <v>0</v>
      </c>
      <c r="R16" s="85">
        <f>'11-15人'!N$25</f>
        <v>0</v>
      </c>
      <c r="S16" s="85">
        <f>'11-15人'!O$25</f>
        <v>0</v>
      </c>
      <c r="T16" s="85">
        <f>'11-15人'!P$25</f>
        <v>0</v>
      </c>
      <c r="U16" s="85">
        <f>'11-15人'!Q$25</f>
        <v>0</v>
      </c>
      <c r="V16" s="85">
        <f>'11-15人'!R$25</f>
        <v>0</v>
      </c>
      <c r="W16" s="85">
        <f>'11-15人'!S$25</f>
        <v>0</v>
      </c>
      <c r="X16" s="85">
        <f>'11-15人'!T$25</f>
        <v>0</v>
      </c>
      <c r="Y16" s="85">
        <f>'11-15人'!U$25</f>
        <v>0</v>
      </c>
      <c r="Z16" s="85">
        <f>'11-15人'!V$25</f>
        <v>0</v>
      </c>
      <c r="AA16" s="85"/>
      <c r="AB16" s="85"/>
      <c r="AC16" s="85"/>
      <c r="AD16" s="85"/>
      <c r="AE16" s="85"/>
    </row>
    <row r="17" spans="3:31" s="84" customFormat="1" ht="16.5">
      <c r="C17" s="85">
        <v>16</v>
      </c>
      <c r="D17" s="85">
        <f>'1-5人'!$L$2</f>
        <v>0</v>
      </c>
      <c r="E17" s="85">
        <f>'16-20人'!$C$14</f>
        <v>0</v>
      </c>
      <c r="F17" s="85">
        <f>'16-20人'!$F$13</f>
        <v>0</v>
      </c>
      <c r="G17" s="85" t="str">
        <f>'16-20人'!$G$13</f>
        <v>年　月　日</v>
      </c>
      <c r="H17" s="86">
        <f>'1-5人'!$L$4</f>
        <v>0</v>
      </c>
      <c r="I17" s="85">
        <f>'16-20人'!$C$15</f>
        <v>0</v>
      </c>
      <c r="J17" s="85">
        <f>'16-20人'!$E$15</f>
        <v>0</v>
      </c>
      <c r="K17" s="85">
        <f>'16-20人'!$I$13</f>
        <v>0</v>
      </c>
      <c r="L17" s="85">
        <f>'16-20人'!$K$13</f>
        <v>0</v>
      </c>
      <c r="M17" s="85">
        <f>'16-20人'!$L$13</f>
        <v>0</v>
      </c>
      <c r="N17" s="85"/>
      <c r="O17" s="85"/>
      <c r="P17" s="85"/>
      <c r="Q17" s="85">
        <f>'16-20人'!M$13</f>
        <v>0</v>
      </c>
      <c r="R17" s="85">
        <f>'16-20人'!N$13</f>
        <v>0</v>
      </c>
      <c r="S17" s="85">
        <f>'16-20人'!O$13</f>
        <v>0</v>
      </c>
      <c r="T17" s="85">
        <f>'16-20人'!P$13</f>
        <v>0</v>
      </c>
      <c r="U17" s="85">
        <f>'16-20人'!Q$13</f>
        <v>0</v>
      </c>
      <c r="V17" s="85">
        <f>'16-20人'!R$13</f>
        <v>0</v>
      </c>
      <c r="W17" s="85">
        <f>'16-20人'!S$13</f>
        <v>0</v>
      </c>
      <c r="X17" s="85">
        <f>'16-20人'!T$13</f>
        <v>0</v>
      </c>
      <c r="Y17" s="85">
        <f>'16-20人'!U$13</f>
        <v>0</v>
      </c>
      <c r="Z17" s="85">
        <f>'16-20人'!V$13</f>
        <v>0</v>
      </c>
      <c r="AA17" s="85"/>
      <c r="AB17" s="85"/>
      <c r="AC17" s="85"/>
      <c r="AD17" s="85"/>
      <c r="AE17" s="85"/>
    </row>
    <row r="18" spans="3:31" s="84" customFormat="1" ht="16.5">
      <c r="C18" s="85">
        <v>17</v>
      </c>
      <c r="D18" s="85">
        <f>'1-5人'!$L$2</f>
        <v>0</v>
      </c>
      <c r="E18" s="85">
        <f>'16-20人'!$C$17</f>
        <v>0</v>
      </c>
      <c r="F18" s="85">
        <f>'16-20人'!$F$16</f>
        <v>0</v>
      </c>
      <c r="G18" s="85" t="str">
        <f>'16-20人'!$G$16</f>
        <v>年　月　日</v>
      </c>
      <c r="H18" s="86">
        <f>'1-5人'!$L$4</f>
        <v>0</v>
      </c>
      <c r="I18" s="85">
        <f>'16-20人'!$C$18</f>
        <v>0</v>
      </c>
      <c r="J18" s="85">
        <f>'16-20人'!$E$18</f>
        <v>0</v>
      </c>
      <c r="K18" s="85">
        <f>'16-20人'!$I$16</f>
        <v>0</v>
      </c>
      <c r="L18" s="85">
        <f>'16-20人'!$K$16</f>
        <v>0</v>
      </c>
      <c r="M18" s="85">
        <f>'16-20人'!$L$16</f>
        <v>0</v>
      </c>
      <c r="N18" s="85"/>
      <c r="O18" s="85"/>
      <c r="P18" s="85"/>
      <c r="Q18" s="85">
        <f>'16-20人'!M$16</f>
        <v>0</v>
      </c>
      <c r="R18" s="85">
        <f>'16-20人'!N$16</f>
        <v>0</v>
      </c>
      <c r="S18" s="85">
        <f>'16-20人'!O$16</f>
        <v>0</v>
      </c>
      <c r="T18" s="85">
        <f>'16-20人'!P$16</f>
        <v>0</v>
      </c>
      <c r="U18" s="85">
        <f>'16-20人'!Q$16</f>
        <v>0</v>
      </c>
      <c r="V18" s="85">
        <f>'16-20人'!R$16</f>
        <v>0</v>
      </c>
      <c r="W18" s="85">
        <f>'16-20人'!S$16</f>
        <v>0</v>
      </c>
      <c r="X18" s="85">
        <f>'16-20人'!T$16</f>
        <v>0</v>
      </c>
      <c r="Y18" s="85">
        <f>'16-20人'!U$16</f>
        <v>0</v>
      </c>
      <c r="Z18" s="85">
        <f>'16-20人'!V$16</f>
        <v>0</v>
      </c>
      <c r="AA18" s="85"/>
      <c r="AB18" s="85"/>
      <c r="AC18" s="85"/>
      <c r="AD18" s="85"/>
      <c r="AE18" s="85"/>
    </row>
    <row r="19" spans="3:31" s="84" customFormat="1" ht="16.5">
      <c r="C19" s="85">
        <v>18</v>
      </c>
      <c r="D19" s="85">
        <f>'1-5人'!$L$2</f>
        <v>0</v>
      </c>
      <c r="E19" s="85">
        <f>'16-20人'!$C$20</f>
        <v>0</v>
      </c>
      <c r="F19" s="85">
        <f>'16-20人'!$F$19</f>
        <v>0</v>
      </c>
      <c r="G19" s="85" t="str">
        <f>'16-20人'!$G$19</f>
        <v>年　月　日</v>
      </c>
      <c r="H19" s="86">
        <f>'1-5人'!$L$4</f>
        <v>0</v>
      </c>
      <c r="I19" s="85">
        <f>'16-20人'!$C$21</f>
        <v>0</v>
      </c>
      <c r="J19" s="85">
        <f>'16-20人'!$E$21</f>
        <v>0</v>
      </c>
      <c r="K19" s="85">
        <f>'16-20人'!$I$19</f>
        <v>0</v>
      </c>
      <c r="L19" s="85">
        <f>'16-20人'!$K$19</f>
        <v>0</v>
      </c>
      <c r="M19" s="85">
        <f>'16-20人'!$L$19</f>
        <v>0</v>
      </c>
      <c r="N19" s="85"/>
      <c r="O19" s="85"/>
      <c r="P19" s="85"/>
      <c r="Q19" s="85">
        <f>'16-20人'!M$19</f>
        <v>0</v>
      </c>
      <c r="R19" s="85">
        <f>'16-20人'!N$19</f>
        <v>0</v>
      </c>
      <c r="S19" s="85">
        <f>'16-20人'!O$19</f>
        <v>0</v>
      </c>
      <c r="T19" s="85">
        <f>'16-20人'!P$19</f>
        <v>0</v>
      </c>
      <c r="U19" s="85">
        <f>'16-20人'!Q$19</f>
        <v>0</v>
      </c>
      <c r="V19" s="85">
        <f>'16-20人'!R$19</f>
        <v>0</v>
      </c>
      <c r="W19" s="85">
        <f>'16-20人'!S$19</f>
        <v>0</v>
      </c>
      <c r="X19" s="85">
        <f>'16-20人'!T$19</f>
        <v>0</v>
      </c>
      <c r="Y19" s="85">
        <f>'16-20人'!U$19</f>
        <v>0</v>
      </c>
      <c r="Z19" s="85">
        <f>'16-20人'!V$19</f>
        <v>0</v>
      </c>
      <c r="AA19" s="85"/>
      <c r="AB19" s="85"/>
      <c r="AC19" s="85"/>
      <c r="AD19" s="85"/>
      <c r="AE19" s="85"/>
    </row>
    <row r="20" spans="3:31" s="84" customFormat="1" ht="16.5">
      <c r="C20" s="85">
        <v>19</v>
      </c>
      <c r="D20" s="85">
        <f>'1-5人'!$L$2</f>
        <v>0</v>
      </c>
      <c r="E20" s="85">
        <f>'16-20人'!$C$23</f>
        <v>0</v>
      </c>
      <c r="F20" s="85">
        <f>'16-20人'!$F$22</f>
        <v>0</v>
      </c>
      <c r="G20" s="85" t="str">
        <f>'16-20人'!$G$22</f>
        <v>年　月　日</v>
      </c>
      <c r="H20" s="86">
        <f>'1-5人'!$L$4</f>
        <v>0</v>
      </c>
      <c r="I20" s="85">
        <f>'16-20人'!$C$24</f>
        <v>0</v>
      </c>
      <c r="J20" s="85">
        <f>'16-20人'!$E$24</f>
        <v>0</v>
      </c>
      <c r="K20" s="85">
        <f>'16-20人'!$I$22</f>
        <v>0</v>
      </c>
      <c r="L20" s="85">
        <f>'16-20人'!$K$22</f>
        <v>0</v>
      </c>
      <c r="M20" s="85">
        <f>'16-20人'!$L$22</f>
        <v>0</v>
      </c>
      <c r="N20" s="85"/>
      <c r="O20" s="85"/>
      <c r="P20" s="85"/>
      <c r="Q20" s="85">
        <f>'16-20人'!M$22</f>
        <v>0</v>
      </c>
      <c r="R20" s="85">
        <f>'16-20人'!N$22</f>
        <v>0</v>
      </c>
      <c r="S20" s="85">
        <f>'16-20人'!O$22</f>
        <v>0</v>
      </c>
      <c r="T20" s="85">
        <f>'16-20人'!P$22</f>
        <v>0</v>
      </c>
      <c r="U20" s="85">
        <f>'16-20人'!Q$22</f>
        <v>0</v>
      </c>
      <c r="V20" s="85">
        <f>'16-20人'!R$22</f>
        <v>0</v>
      </c>
      <c r="W20" s="85">
        <f>'16-20人'!S$22</f>
        <v>0</v>
      </c>
      <c r="X20" s="85">
        <f>'16-20人'!T$22</f>
        <v>0</v>
      </c>
      <c r="Y20" s="85">
        <f>'16-20人'!U$22</f>
        <v>0</v>
      </c>
      <c r="Z20" s="85">
        <f>'16-20人'!V$22</f>
        <v>0</v>
      </c>
      <c r="AA20" s="85"/>
      <c r="AB20" s="85"/>
      <c r="AC20" s="85"/>
      <c r="AD20" s="85"/>
      <c r="AE20" s="85"/>
    </row>
    <row r="21" spans="3:31" s="84" customFormat="1" ht="16.5">
      <c r="C21" s="85">
        <v>20</v>
      </c>
      <c r="D21" s="85">
        <f>'1-5人'!$L$2</f>
        <v>0</v>
      </c>
      <c r="E21" s="85">
        <f>'16-20人'!$C$26</f>
        <v>0</v>
      </c>
      <c r="F21" s="85">
        <f>'16-20人'!$F$25</f>
        <v>0</v>
      </c>
      <c r="G21" s="85" t="str">
        <f>'16-20人'!$G$25</f>
        <v>年　月　日</v>
      </c>
      <c r="H21" s="86">
        <f>'1-5人'!$L$4</f>
        <v>0</v>
      </c>
      <c r="I21" s="85">
        <f>'16-20人'!$C$27</f>
        <v>0</v>
      </c>
      <c r="J21" s="85">
        <f>'16-20人'!$E$27</f>
        <v>0</v>
      </c>
      <c r="K21" s="85">
        <f>'16-20人'!$I$25</f>
        <v>0</v>
      </c>
      <c r="L21" s="85">
        <f>'16-20人'!$K$25</f>
        <v>0</v>
      </c>
      <c r="M21" s="85">
        <f>'16-20人'!$L$25</f>
        <v>0</v>
      </c>
      <c r="N21" s="85"/>
      <c r="O21" s="85"/>
      <c r="P21" s="85"/>
      <c r="Q21" s="85">
        <f>'16-20人'!M$25</f>
        <v>0</v>
      </c>
      <c r="R21" s="85">
        <f>'16-20人'!N$25</f>
        <v>0</v>
      </c>
      <c r="S21" s="85">
        <f>'16-20人'!O$25</f>
        <v>0</v>
      </c>
      <c r="T21" s="85">
        <f>'16-20人'!P$25</f>
        <v>0</v>
      </c>
      <c r="U21" s="85">
        <f>'16-20人'!Q$25</f>
        <v>0</v>
      </c>
      <c r="V21" s="85">
        <f>'16-20人'!R$25</f>
        <v>0</v>
      </c>
      <c r="W21" s="85">
        <f>'16-20人'!S$25</f>
        <v>0</v>
      </c>
      <c r="X21" s="85">
        <f>'16-20人'!T$25</f>
        <v>0</v>
      </c>
      <c r="Y21" s="85">
        <f>'16-20人'!U$25</f>
        <v>0</v>
      </c>
      <c r="Z21" s="85">
        <f>'16-20人'!V$25</f>
        <v>0</v>
      </c>
      <c r="AA21" s="85"/>
      <c r="AB21" s="85"/>
      <c r="AC21" s="85"/>
      <c r="AD21" s="85"/>
      <c r="AE21" s="85"/>
    </row>
    <row r="22" spans="3:31" s="84" customFormat="1" ht="16.5">
      <c r="C22" s="85">
        <v>21</v>
      </c>
      <c r="D22" s="85">
        <f>'1-5人'!$L$2</f>
        <v>0</v>
      </c>
      <c r="E22" s="85">
        <f>'21-25人'!$C$14</f>
        <v>0</v>
      </c>
      <c r="F22" s="85">
        <f>'21-25人'!$F$13</f>
        <v>0</v>
      </c>
      <c r="G22" s="85" t="str">
        <f>'21-25人'!$G$13</f>
        <v>年　月　日</v>
      </c>
      <c r="H22" s="86">
        <f>'1-5人'!$L$4</f>
        <v>0</v>
      </c>
      <c r="I22" s="85">
        <f>'21-25人'!$C$15</f>
        <v>0</v>
      </c>
      <c r="J22" s="85">
        <f>'21-25人'!$E$15</f>
        <v>0</v>
      </c>
      <c r="K22" s="85">
        <f>'21-25人'!$I$13</f>
        <v>0</v>
      </c>
      <c r="L22" s="85">
        <f>'21-25人'!$K$13</f>
        <v>0</v>
      </c>
      <c r="M22" s="85">
        <f>'21-25人'!$L$13</f>
        <v>0</v>
      </c>
      <c r="N22" s="85"/>
      <c r="O22" s="85"/>
      <c r="P22" s="85"/>
      <c r="Q22" s="85">
        <f>'21-25人'!M$13</f>
        <v>0</v>
      </c>
      <c r="R22" s="85">
        <f>'21-25人'!N$13</f>
        <v>0</v>
      </c>
      <c r="S22" s="85">
        <f>'21-25人'!O$13</f>
        <v>0</v>
      </c>
      <c r="T22" s="85">
        <f>'21-25人'!P$13</f>
        <v>0</v>
      </c>
      <c r="U22" s="85">
        <f>'21-25人'!Q$13</f>
        <v>0</v>
      </c>
      <c r="V22" s="85">
        <f>'21-25人'!R$13</f>
        <v>0</v>
      </c>
      <c r="W22" s="85">
        <f>'21-25人'!S$13</f>
        <v>0</v>
      </c>
      <c r="X22" s="85">
        <f>'21-25人'!T$13</f>
        <v>0</v>
      </c>
      <c r="Y22" s="85">
        <f>'21-25人'!U$13</f>
        <v>0</v>
      </c>
      <c r="Z22" s="85">
        <f>'21-25人'!V$13</f>
        <v>0</v>
      </c>
      <c r="AA22" s="85"/>
      <c r="AB22" s="85"/>
      <c r="AC22" s="85"/>
      <c r="AD22" s="85"/>
      <c r="AE22" s="85"/>
    </row>
    <row r="23" spans="3:31" s="84" customFormat="1" ht="16.5">
      <c r="C23" s="85">
        <v>22</v>
      </c>
      <c r="D23" s="85">
        <f>'1-5人'!$L$2</f>
        <v>0</v>
      </c>
      <c r="E23" s="85">
        <f>'21-25人'!$C$17</f>
        <v>0</v>
      </c>
      <c r="F23" s="85">
        <f>'21-25人'!$F$16</f>
        <v>0</v>
      </c>
      <c r="G23" s="85" t="str">
        <f>'21-25人'!$G$16</f>
        <v>年　月　日</v>
      </c>
      <c r="H23" s="86">
        <f>'1-5人'!$L$4</f>
        <v>0</v>
      </c>
      <c r="I23" s="85">
        <f>'21-25人'!$C$18</f>
        <v>0</v>
      </c>
      <c r="J23" s="85">
        <f>'21-25人'!$E$18</f>
        <v>0</v>
      </c>
      <c r="K23" s="85">
        <f>'21-25人'!$I$16</f>
        <v>0</v>
      </c>
      <c r="L23" s="85">
        <f>'21-25人'!$K$16</f>
        <v>0</v>
      </c>
      <c r="M23" s="85">
        <f>'21-25人'!$L$16</f>
        <v>0</v>
      </c>
      <c r="N23" s="85"/>
      <c r="O23" s="85"/>
      <c r="P23" s="85"/>
      <c r="Q23" s="85">
        <f>'21-25人'!M$16</f>
        <v>0</v>
      </c>
      <c r="R23" s="85">
        <f>'21-25人'!N$16</f>
        <v>0</v>
      </c>
      <c r="S23" s="85">
        <f>'21-25人'!O$16</f>
        <v>0</v>
      </c>
      <c r="T23" s="85">
        <f>'21-25人'!P$16</f>
        <v>0</v>
      </c>
      <c r="U23" s="85">
        <f>'21-25人'!Q$16</f>
        <v>0</v>
      </c>
      <c r="V23" s="85">
        <f>'21-25人'!R$16</f>
        <v>0</v>
      </c>
      <c r="W23" s="85">
        <f>'21-25人'!S$16</f>
        <v>0</v>
      </c>
      <c r="X23" s="85">
        <f>'21-25人'!T$16</f>
        <v>0</v>
      </c>
      <c r="Y23" s="85">
        <f>'21-25人'!U$16</f>
        <v>0</v>
      </c>
      <c r="Z23" s="85">
        <f>'21-25人'!V$16</f>
        <v>0</v>
      </c>
      <c r="AA23" s="85"/>
      <c r="AB23" s="85"/>
      <c r="AC23" s="85"/>
      <c r="AD23" s="85"/>
      <c r="AE23" s="85"/>
    </row>
    <row r="24" spans="3:31" s="84" customFormat="1" ht="16.5">
      <c r="C24" s="85">
        <v>23</v>
      </c>
      <c r="D24" s="85">
        <f>'1-5人'!$L$2</f>
        <v>0</v>
      </c>
      <c r="E24" s="85">
        <f>'21-25人'!$C$20</f>
        <v>0</v>
      </c>
      <c r="F24" s="85">
        <f>'21-25人'!$F$19</f>
        <v>0</v>
      </c>
      <c r="G24" s="87" t="str">
        <f>'21-25人'!$G$19</f>
        <v>年　月　日</v>
      </c>
      <c r="H24" s="86">
        <f>'1-5人'!$L$4</f>
        <v>0</v>
      </c>
      <c r="I24" s="85">
        <f>'21-25人'!$C$21</f>
        <v>0</v>
      </c>
      <c r="J24" s="85">
        <f>'21-25人'!$E$21</f>
        <v>0</v>
      </c>
      <c r="K24" s="85">
        <f>'21-25人'!$I$19</f>
        <v>0</v>
      </c>
      <c r="L24" s="85">
        <f>'21-25人'!$K$19</f>
        <v>0</v>
      </c>
      <c r="M24" s="85">
        <f>'21-25人'!$L$19</f>
        <v>0</v>
      </c>
      <c r="N24" s="85"/>
      <c r="O24" s="85"/>
      <c r="P24" s="85"/>
      <c r="Q24" s="85">
        <f>'21-25人'!M$19</f>
        <v>0</v>
      </c>
      <c r="R24" s="85">
        <f>'21-25人'!N$19</f>
        <v>0</v>
      </c>
      <c r="S24" s="85">
        <f>'21-25人'!O$19</f>
        <v>0</v>
      </c>
      <c r="T24" s="85">
        <f>'21-25人'!P$19</f>
        <v>0</v>
      </c>
      <c r="U24" s="85">
        <f>'21-25人'!Q$19</f>
        <v>0</v>
      </c>
      <c r="V24" s="85">
        <f>'21-25人'!R$19</f>
        <v>0</v>
      </c>
      <c r="W24" s="85">
        <f>'21-25人'!S$19</f>
        <v>0</v>
      </c>
      <c r="X24" s="85">
        <f>'21-25人'!T$19</f>
        <v>0</v>
      </c>
      <c r="Y24" s="85">
        <f>'21-25人'!U$19</f>
        <v>0</v>
      </c>
      <c r="Z24" s="85">
        <f>'21-25人'!V$19</f>
        <v>0</v>
      </c>
      <c r="AA24" s="85"/>
      <c r="AB24" s="85"/>
      <c r="AC24" s="85"/>
      <c r="AD24" s="85"/>
      <c r="AE24" s="85"/>
    </row>
    <row r="25" spans="3:31" s="84" customFormat="1" ht="16.5">
      <c r="C25" s="85">
        <v>24</v>
      </c>
      <c r="D25" s="85">
        <f>'1-5人'!$L$2</f>
        <v>0</v>
      </c>
      <c r="E25" s="85">
        <f>'21-25人'!$C$23</f>
        <v>0</v>
      </c>
      <c r="F25" s="85">
        <f>'21-25人'!$F$22</f>
        <v>0</v>
      </c>
      <c r="G25" s="85" t="str">
        <f>'21-25人'!$G$22</f>
        <v>年　月　日</v>
      </c>
      <c r="H25" s="86">
        <f>'1-5人'!$L$4</f>
        <v>0</v>
      </c>
      <c r="I25" s="85">
        <f>'21-25人'!$C$24</f>
        <v>0</v>
      </c>
      <c r="J25" s="85">
        <f>'21-25人'!$E$24</f>
        <v>0</v>
      </c>
      <c r="K25" s="85">
        <f>'21-25人'!$I$22</f>
        <v>0</v>
      </c>
      <c r="L25" s="85">
        <f>'21-25人'!$K$22</f>
        <v>0</v>
      </c>
      <c r="M25" s="85">
        <f>'21-25人'!$L$22</f>
        <v>0</v>
      </c>
      <c r="N25" s="85"/>
      <c r="O25" s="85"/>
      <c r="P25" s="85"/>
      <c r="Q25" s="85">
        <f>'21-25人'!M$22</f>
        <v>0</v>
      </c>
      <c r="R25" s="85">
        <f>'21-25人'!N$22</f>
        <v>0</v>
      </c>
      <c r="S25" s="85">
        <f>'21-25人'!O$22</f>
        <v>0</v>
      </c>
      <c r="T25" s="85">
        <f>'21-25人'!P$22</f>
        <v>0</v>
      </c>
      <c r="U25" s="85">
        <f>'21-25人'!Q$22</f>
        <v>0</v>
      </c>
      <c r="V25" s="85">
        <f>'21-25人'!R$22</f>
        <v>0</v>
      </c>
      <c r="W25" s="85">
        <f>'21-25人'!S$22</f>
        <v>0</v>
      </c>
      <c r="X25" s="85">
        <f>'21-25人'!T$22</f>
        <v>0</v>
      </c>
      <c r="Y25" s="85">
        <f>'21-25人'!U$22</f>
        <v>0</v>
      </c>
      <c r="Z25" s="85">
        <f>'21-25人'!V$22</f>
        <v>0</v>
      </c>
      <c r="AA25" s="85"/>
      <c r="AB25" s="85"/>
      <c r="AC25" s="85"/>
      <c r="AD25" s="85"/>
      <c r="AE25" s="85"/>
    </row>
    <row r="26" spans="3:31" s="84" customFormat="1" ht="16.5">
      <c r="C26" s="85">
        <v>25</v>
      </c>
      <c r="D26" s="85">
        <f>'1-5人'!$L$2</f>
        <v>0</v>
      </c>
      <c r="E26" s="85">
        <f>'21-25人'!$C$26</f>
        <v>0</v>
      </c>
      <c r="F26" s="85">
        <f>'21-25人'!$F$25</f>
        <v>0</v>
      </c>
      <c r="G26" s="85" t="str">
        <f>'21-25人'!$G$25</f>
        <v>年　月　日</v>
      </c>
      <c r="H26" s="86">
        <f>'1-5人'!$L$4</f>
        <v>0</v>
      </c>
      <c r="I26" s="85">
        <f>'21-25人'!$C$27</f>
        <v>0</v>
      </c>
      <c r="J26" s="85">
        <f>'21-25人'!$E$27</f>
        <v>0</v>
      </c>
      <c r="K26" s="85">
        <f>'21-25人'!$I$25</f>
        <v>0</v>
      </c>
      <c r="L26" s="85">
        <f>'21-25人'!$K$25</f>
        <v>0</v>
      </c>
      <c r="M26" s="85">
        <f>'21-25人'!$L$25</f>
        <v>0</v>
      </c>
      <c r="N26" s="85"/>
      <c r="O26" s="85"/>
      <c r="P26" s="85"/>
      <c r="Q26" s="85">
        <f>'21-25人'!M$25</f>
        <v>0</v>
      </c>
      <c r="R26" s="85">
        <f>'21-25人'!N$25</f>
        <v>0</v>
      </c>
      <c r="S26" s="85">
        <f>'21-25人'!O$25</f>
        <v>0</v>
      </c>
      <c r="T26" s="85">
        <f>'21-25人'!P$25</f>
        <v>0</v>
      </c>
      <c r="U26" s="85">
        <f>'21-25人'!Q$25</f>
        <v>0</v>
      </c>
      <c r="V26" s="85">
        <f>'21-25人'!R$25</f>
        <v>0</v>
      </c>
      <c r="W26" s="85">
        <f>'21-25人'!S$25</f>
        <v>0</v>
      </c>
      <c r="X26" s="85">
        <f>'21-25人'!T$25</f>
        <v>0</v>
      </c>
      <c r="Y26" s="85">
        <f>'21-25人'!U$25</f>
        <v>0</v>
      </c>
      <c r="Z26" s="85">
        <f>'21-25人'!V$25</f>
        <v>0</v>
      </c>
      <c r="AA26" s="85"/>
      <c r="AB26" s="85"/>
      <c r="AC26" s="85"/>
      <c r="AD26" s="85"/>
      <c r="AE26" s="85"/>
    </row>
    <row r="27" spans="3:31" s="84" customFormat="1" ht="16.5">
      <c r="C27" s="85">
        <v>26</v>
      </c>
      <c r="D27" s="85">
        <f>'1-5人'!$L$2</f>
        <v>0</v>
      </c>
      <c r="E27" s="85">
        <f>'26-30人'!$C$14</f>
        <v>0</v>
      </c>
      <c r="F27" s="85">
        <f>'26-30人'!$F$13</f>
        <v>0</v>
      </c>
      <c r="G27" s="85" t="str">
        <f>'26-30人'!$G$13</f>
        <v>年　月　日</v>
      </c>
      <c r="H27" s="86">
        <f>'1-5人'!$L$4</f>
        <v>0</v>
      </c>
      <c r="I27" s="85">
        <f>'26-30人'!$C$15</f>
        <v>0</v>
      </c>
      <c r="J27" s="85">
        <f>'26-30人'!$E$15</f>
        <v>0</v>
      </c>
      <c r="K27" s="85">
        <f>'26-30人'!$I$13</f>
        <v>0</v>
      </c>
      <c r="L27" s="85">
        <f>'26-30人'!$K$13</f>
        <v>0</v>
      </c>
      <c r="M27" s="85">
        <f>'26-30人'!$L$13</f>
        <v>0</v>
      </c>
      <c r="N27" s="85"/>
      <c r="O27" s="85"/>
      <c r="P27" s="85"/>
      <c r="Q27" s="85">
        <f>'26-30人'!M$13</f>
        <v>0</v>
      </c>
      <c r="R27" s="85">
        <f>'26-30人'!N$13</f>
        <v>0</v>
      </c>
      <c r="S27" s="85">
        <f>'26-30人'!O$13</f>
        <v>0</v>
      </c>
      <c r="T27" s="85">
        <f>'26-30人'!P$13</f>
        <v>0</v>
      </c>
      <c r="U27" s="85">
        <f>'26-30人'!Q$13</f>
        <v>0</v>
      </c>
      <c r="V27" s="85">
        <f>'26-30人'!R$13</f>
        <v>0</v>
      </c>
      <c r="W27" s="85">
        <f>'26-30人'!S$13</f>
        <v>0</v>
      </c>
      <c r="X27" s="85">
        <f>'26-30人'!T$13</f>
        <v>0</v>
      </c>
      <c r="Y27" s="85">
        <f>'26-30人'!U$13</f>
        <v>0</v>
      </c>
      <c r="Z27" s="85">
        <f>'26-30人'!V$13</f>
        <v>0</v>
      </c>
      <c r="AA27" s="85"/>
      <c r="AB27" s="85"/>
      <c r="AC27" s="85"/>
      <c r="AD27" s="85"/>
      <c r="AE27" s="85"/>
    </row>
    <row r="28" spans="3:31" s="84" customFormat="1" ht="16.5">
      <c r="C28" s="85">
        <v>27</v>
      </c>
      <c r="D28" s="85">
        <f>'1-5人'!$L$2</f>
        <v>0</v>
      </c>
      <c r="E28" s="85">
        <f>'26-30人'!$C$17</f>
        <v>0</v>
      </c>
      <c r="F28" s="85">
        <f>'26-30人'!$F$16</f>
        <v>0</v>
      </c>
      <c r="G28" s="85" t="str">
        <f>'26-30人'!$G$16</f>
        <v>年　月　日</v>
      </c>
      <c r="H28" s="86">
        <f>'1-5人'!$L$4</f>
        <v>0</v>
      </c>
      <c r="I28" s="85">
        <f>'26-30人'!$C$18</f>
        <v>0</v>
      </c>
      <c r="J28" s="85">
        <f>'26-30人'!$E$18</f>
        <v>0</v>
      </c>
      <c r="K28" s="85">
        <f>'26-30人'!$I$16</f>
        <v>0</v>
      </c>
      <c r="L28" s="85">
        <f>'26-30人'!$K$16</f>
        <v>0</v>
      </c>
      <c r="M28" s="85">
        <f>'26-30人'!$L$16</f>
        <v>0</v>
      </c>
      <c r="N28" s="85"/>
      <c r="O28" s="85"/>
      <c r="P28" s="85"/>
      <c r="Q28" s="85">
        <f>'26-30人'!M$16</f>
        <v>0</v>
      </c>
      <c r="R28" s="85">
        <f>'26-30人'!N$16</f>
        <v>0</v>
      </c>
      <c r="S28" s="85">
        <f>'26-30人'!O$16</f>
        <v>0</v>
      </c>
      <c r="T28" s="85">
        <f>'26-30人'!P$16</f>
        <v>0</v>
      </c>
      <c r="U28" s="85">
        <f>'26-30人'!Q$16</f>
        <v>0</v>
      </c>
      <c r="V28" s="85">
        <f>'26-30人'!R$16</f>
        <v>0</v>
      </c>
      <c r="W28" s="85">
        <f>'26-30人'!S$16</f>
        <v>0</v>
      </c>
      <c r="X28" s="85">
        <f>'26-30人'!T$16</f>
        <v>0</v>
      </c>
      <c r="Y28" s="85">
        <f>'26-30人'!U$16</f>
        <v>0</v>
      </c>
      <c r="Z28" s="85">
        <f>'26-30人'!V$16</f>
        <v>0</v>
      </c>
      <c r="AA28" s="85"/>
      <c r="AB28" s="85"/>
      <c r="AC28" s="85"/>
      <c r="AD28" s="85"/>
      <c r="AE28" s="85"/>
    </row>
    <row r="29" spans="3:31" s="84" customFormat="1" ht="16.5">
      <c r="C29" s="85">
        <v>28</v>
      </c>
      <c r="D29" s="85">
        <f>'1-5人'!$L$2</f>
        <v>0</v>
      </c>
      <c r="E29" s="85">
        <f>'26-30人'!$C$20</f>
        <v>0</v>
      </c>
      <c r="F29" s="85">
        <f>'26-30人'!$F$19</f>
        <v>0</v>
      </c>
      <c r="G29" s="85" t="str">
        <f>'26-30人'!$G$19</f>
        <v>年　月　日</v>
      </c>
      <c r="H29" s="86">
        <f>'1-5人'!$L$4</f>
        <v>0</v>
      </c>
      <c r="I29" s="85">
        <f>'26-30人'!$C$21</f>
        <v>0</v>
      </c>
      <c r="J29" s="85">
        <f>'26-30人'!$E$21</f>
        <v>0</v>
      </c>
      <c r="K29" s="85">
        <f>'26-30人'!$I$19</f>
        <v>0</v>
      </c>
      <c r="L29" s="85">
        <f>'26-30人'!$K$19</f>
        <v>0</v>
      </c>
      <c r="M29" s="85">
        <f>'26-30人'!$L$19</f>
        <v>0</v>
      </c>
      <c r="N29" s="85"/>
      <c r="O29" s="85"/>
      <c r="P29" s="85"/>
      <c r="Q29" s="85">
        <f>'26-30人'!M$19</f>
        <v>0</v>
      </c>
      <c r="R29" s="85">
        <f>'26-30人'!N$19</f>
        <v>0</v>
      </c>
      <c r="S29" s="85">
        <f>'26-30人'!O$19</f>
        <v>0</v>
      </c>
      <c r="T29" s="85">
        <f>'26-30人'!P$19</f>
        <v>0</v>
      </c>
      <c r="U29" s="85">
        <f>'26-30人'!Q$19</f>
        <v>0</v>
      </c>
      <c r="V29" s="85">
        <f>'26-30人'!R$19</f>
        <v>0</v>
      </c>
      <c r="W29" s="85">
        <f>'26-30人'!S$19</f>
        <v>0</v>
      </c>
      <c r="X29" s="85">
        <f>'26-30人'!T$19</f>
        <v>0</v>
      </c>
      <c r="Y29" s="85">
        <f>'26-30人'!U$19</f>
        <v>0</v>
      </c>
      <c r="Z29" s="85">
        <f>'26-30人'!V$19</f>
        <v>0</v>
      </c>
      <c r="AA29" s="85"/>
      <c r="AB29" s="85"/>
      <c r="AC29" s="85"/>
      <c r="AD29" s="85"/>
      <c r="AE29" s="85"/>
    </row>
    <row r="30" spans="3:31" s="84" customFormat="1" ht="16.5">
      <c r="C30" s="85">
        <v>29</v>
      </c>
      <c r="D30" s="85">
        <f>'1-5人'!$L$2</f>
        <v>0</v>
      </c>
      <c r="E30" s="85">
        <f>'26-30人'!$C$23</f>
        <v>0</v>
      </c>
      <c r="F30" s="85">
        <f>'26-30人'!$F$22</f>
        <v>0</v>
      </c>
      <c r="G30" s="85" t="str">
        <f>'26-30人'!$G$22</f>
        <v>年　月　日</v>
      </c>
      <c r="H30" s="86">
        <f>'1-5人'!$L$4</f>
        <v>0</v>
      </c>
      <c r="I30" s="85">
        <f>'26-30人'!$C$24</f>
        <v>0</v>
      </c>
      <c r="J30" s="85">
        <f>'26-30人'!$E$24</f>
        <v>0</v>
      </c>
      <c r="K30" s="85">
        <f>'26-30人'!$I$22</f>
        <v>0</v>
      </c>
      <c r="L30" s="85">
        <f>'26-30人'!$K$22</f>
        <v>0</v>
      </c>
      <c r="M30" s="85">
        <f>'26-30人'!$L$22</f>
        <v>0</v>
      </c>
      <c r="N30" s="85"/>
      <c r="O30" s="85"/>
      <c r="P30" s="85"/>
      <c r="Q30" s="85">
        <f>'26-30人'!M$22</f>
        <v>0</v>
      </c>
      <c r="R30" s="85">
        <f>'26-30人'!N$22</f>
        <v>0</v>
      </c>
      <c r="S30" s="85">
        <f>'26-30人'!O$22</f>
        <v>0</v>
      </c>
      <c r="T30" s="85">
        <f>'26-30人'!P$22</f>
        <v>0</v>
      </c>
      <c r="U30" s="85">
        <f>'26-30人'!Q$22</f>
        <v>0</v>
      </c>
      <c r="V30" s="85">
        <f>'26-30人'!R$22</f>
        <v>0</v>
      </c>
      <c r="W30" s="85">
        <f>'26-30人'!S$22</f>
        <v>0</v>
      </c>
      <c r="X30" s="85">
        <f>'26-30人'!T$22</f>
        <v>0</v>
      </c>
      <c r="Y30" s="85">
        <f>'26-30人'!U$22</f>
        <v>0</v>
      </c>
      <c r="Z30" s="85">
        <f>'26-30人'!V$22</f>
        <v>0</v>
      </c>
      <c r="AA30" s="85"/>
      <c r="AB30" s="85"/>
      <c r="AC30" s="85"/>
      <c r="AD30" s="85"/>
      <c r="AE30" s="85"/>
    </row>
    <row r="31" spans="3:31" s="84" customFormat="1" ht="16.5">
      <c r="C31" s="85">
        <v>30</v>
      </c>
      <c r="D31" s="85">
        <f>'1-5人'!$L$2</f>
        <v>0</v>
      </c>
      <c r="E31" s="85">
        <f>'26-30人'!$C$26</f>
        <v>0</v>
      </c>
      <c r="F31" s="85">
        <f>'26-30人'!$F$25</f>
        <v>0</v>
      </c>
      <c r="G31" s="85" t="str">
        <f>'26-30人'!$G$25</f>
        <v>年　月　日</v>
      </c>
      <c r="H31" s="86">
        <f>'1-5人'!$L$4</f>
        <v>0</v>
      </c>
      <c r="I31" s="85">
        <f>'26-30人'!$C$27</f>
        <v>0</v>
      </c>
      <c r="J31" s="85">
        <f>'26-30人'!$E$27</f>
        <v>0</v>
      </c>
      <c r="K31" s="85">
        <f>'26-30人'!$I$25</f>
        <v>0</v>
      </c>
      <c r="L31" s="85">
        <f>'26-30人'!$K$25</f>
        <v>0</v>
      </c>
      <c r="M31" s="85">
        <f>'26-30人'!$L$25</f>
        <v>0</v>
      </c>
      <c r="N31" s="85"/>
      <c r="O31" s="85"/>
      <c r="P31" s="85"/>
      <c r="Q31" s="85">
        <f>'26-30人'!M$25</f>
        <v>0</v>
      </c>
      <c r="R31" s="85">
        <f>'26-30人'!N$25</f>
        <v>0</v>
      </c>
      <c r="S31" s="85">
        <f>'26-30人'!O$25</f>
        <v>0</v>
      </c>
      <c r="T31" s="85">
        <f>'26-30人'!P$25</f>
        <v>0</v>
      </c>
      <c r="U31" s="85">
        <f>'26-30人'!Q$25</f>
        <v>0</v>
      </c>
      <c r="V31" s="85">
        <f>'26-30人'!R$25</f>
        <v>0</v>
      </c>
      <c r="W31" s="85">
        <f>'26-30人'!S$25</f>
        <v>0</v>
      </c>
      <c r="X31" s="85">
        <f>'26-30人'!T$25</f>
        <v>0</v>
      </c>
      <c r="Y31" s="85">
        <f>'26-30人'!U$25</f>
        <v>0</v>
      </c>
      <c r="Z31" s="85">
        <f>'26-30人'!V$25</f>
        <v>0</v>
      </c>
      <c r="AA31" s="85"/>
      <c r="AB31" s="85"/>
      <c r="AC31" s="85"/>
      <c r="AD31" s="85"/>
      <c r="AE31" s="85"/>
    </row>
    <row r="32" spans="3:31" s="84" customFormat="1" ht="16.5">
      <c r="C32" s="85">
        <v>31</v>
      </c>
      <c r="D32" s="85">
        <f>'1-5人'!$L$2</f>
        <v>0</v>
      </c>
      <c r="E32" s="85">
        <f>'31-35人'!$C$14</f>
        <v>0</v>
      </c>
      <c r="F32" s="85">
        <f>'31-35人'!$F$13</f>
        <v>0</v>
      </c>
      <c r="G32" s="85" t="str">
        <f>'31-35人'!$G$13</f>
        <v>年　月　日</v>
      </c>
      <c r="H32" s="86">
        <f>'1-5人'!$L$4</f>
        <v>0</v>
      </c>
      <c r="I32" s="85">
        <f>'31-35人'!$C$15</f>
        <v>0</v>
      </c>
      <c r="J32" s="85">
        <f>'31-35人'!$E$15</f>
        <v>0</v>
      </c>
      <c r="K32" s="85">
        <f>'31-35人'!$I$13</f>
        <v>0</v>
      </c>
      <c r="L32" s="85">
        <f>'31-35人'!$K$13</f>
        <v>0</v>
      </c>
      <c r="M32" s="85">
        <f>'31-35人'!$L$13</f>
        <v>0</v>
      </c>
      <c r="N32" s="85"/>
      <c r="O32" s="85"/>
      <c r="P32" s="85"/>
      <c r="Q32" s="85">
        <f>'31-35人'!M$13</f>
        <v>0</v>
      </c>
      <c r="R32" s="85">
        <f>'31-35人'!N$13</f>
        <v>0</v>
      </c>
      <c r="S32" s="85">
        <f>'31-35人'!O$13</f>
        <v>0</v>
      </c>
      <c r="T32" s="85">
        <f>'31-35人'!P$13</f>
        <v>0</v>
      </c>
      <c r="U32" s="85">
        <f>'31-35人'!Q$13</f>
        <v>0</v>
      </c>
      <c r="V32" s="85">
        <f>'31-35人'!R$13</f>
        <v>0</v>
      </c>
      <c r="W32" s="85">
        <f>'31-35人'!S$13</f>
        <v>0</v>
      </c>
      <c r="X32" s="85">
        <f>'31-35人'!T$13</f>
        <v>0</v>
      </c>
      <c r="Y32" s="85">
        <f>'31-35人'!U$13</f>
        <v>0</v>
      </c>
      <c r="Z32" s="85">
        <f>'31-35人'!V$13</f>
        <v>0</v>
      </c>
      <c r="AA32" s="85"/>
      <c r="AB32" s="85"/>
      <c r="AC32" s="85"/>
      <c r="AD32" s="85"/>
      <c r="AE32" s="85"/>
    </row>
    <row r="33" spans="3:31" s="84" customFormat="1" ht="16.5">
      <c r="C33" s="85">
        <v>32</v>
      </c>
      <c r="D33" s="85">
        <f>'1-5人'!$L$2</f>
        <v>0</v>
      </c>
      <c r="E33" s="85">
        <f>'31-35人'!$C$17</f>
        <v>0</v>
      </c>
      <c r="F33" s="85">
        <f>'31-35人'!$F$16</f>
        <v>0</v>
      </c>
      <c r="G33" s="85" t="str">
        <f>'31-35人'!$G$16</f>
        <v>年　月　日</v>
      </c>
      <c r="H33" s="86">
        <f>'1-5人'!$L$4</f>
        <v>0</v>
      </c>
      <c r="I33" s="85">
        <f>'31-35人'!$C$18</f>
        <v>0</v>
      </c>
      <c r="J33" s="85">
        <f>'31-35人'!$E$18</f>
        <v>0</v>
      </c>
      <c r="K33" s="85">
        <f>'31-35人'!$I$16</f>
        <v>0</v>
      </c>
      <c r="L33" s="85">
        <f>'31-35人'!$K$16</f>
        <v>0</v>
      </c>
      <c r="M33" s="85">
        <f>'31-35人'!$L$16</f>
        <v>0</v>
      </c>
      <c r="N33" s="85"/>
      <c r="O33" s="85"/>
      <c r="P33" s="85"/>
      <c r="Q33" s="85">
        <f>'31-35人'!M$16</f>
        <v>0</v>
      </c>
      <c r="R33" s="85">
        <f>'31-35人'!N$16</f>
        <v>0</v>
      </c>
      <c r="S33" s="85">
        <f>'31-35人'!O$16</f>
        <v>0</v>
      </c>
      <c r="T33" s="85">
        <f>'31-35人'!P$16</f>
        <v>0</v>
      </c>
      <c r="U33" s="85">
        <f>'31-35人'!Q$16</f>
        <v>0</v>
      </c>
      <c r="V33" s="85">
        <f>'31-35人'!R$16</f>
        <v>0</v>
      </c>
      <c r="W33" s="85">
        <f>'31-35人'!S$16</f>
        <v>0</v>
      </c>
      <c r="X33" s="85">
        <f>'31-35人'!T$16</f>
        <v>0</v>
      </c>
      <c r="Y33" s="85">
        <f>'31-35人'!U$16</f>
        <v>0</v>
      </c>
      <c r="Z33" s="85">
        <f>'31-35人'!V$16</f>
        <v>0</v>
      </c>
      <c r="AA33" s="85"/>
      <c r="AB33" s="85"/>
      <c r="AC33" s="85"/>
      <c r="AD33" s="85"/>
      <c r="AE33" s="85"/>
    </row>
    <row r="34" spans="3:31" s="84" customFormat="1" ht="16.5">
      <c r="C34" s="85">
        <v>33</v>
      </c>
      <c r="D34" s="85">
        <f>'1-5人'!$L$2</f>
        <v>0</v>
      </c>
      <c r="E34" s="85">
        <f>'31-35人'!$C$20</f>
        <v>0</v>
      </c>
      <c r="F34" s="85">
        <f>'31-35人'!$F$19</f>
        <v>0</v>
      </c>
      <c r="G34" s="85" t="str">
        <f>'31-35人'!$G$19</f>
        <v>年　月　日</v>
      </c>
      <c r="H34" s="86">
        <f>'1-5人'!$L$4</f>
        <v>0</v>
      </c>
      <c r="I34" s="85">
        <f>'31-35人'!$C$21</f>
        <v>0</v>
      </c>
      <c r="J34" s="85">
        <f>'31-35人'!$E$21</f>
        <v>0</v>
      </c>
      <c r="K34" s="85">
        <f>'31-35人'!$I$19</f>
        <v>0</v>
      </c>
      <c r="L34" s="85">
        <f>'31-35人'!$K$19</f>
        <v>0</v>
      </c>
      <c r="M34" s="85">
        <f>'31-35人'!$L$19</f>
        <v>0</v>
      </c>
      <c r="N34" s="85"/>
      <c r="O34" s="85"/>
      <c r="P34" s="85"/>
      <c r="Q34" s="85">
        <f>'31-35人'!M$19</f>
        <v>0</v>
      </c>
      <c r="R34" s="85">
        <f>'31-35人'!N$19</f>
        <v>0</v>
      </c>
      <c r="S34" s="85">
        <f>'31-35人'!O$19</f>
        <v>0</v>
      </c>
      <c r="T34" s="85">
        <f>'31-35人'!P$19</f>
        <v>0</v>
      </c>
      <c r="U34" s="85">
        <f>'31-35人'!Q$19</f>
        <v>0</v>
      </c>
      <c r="V34" s="85">
        <f>'31-35人'!R$19</f>
        <v>0</v>
      </c>
      <c r="W34" s="85">
        <f>'31-35人'!S$19</f>
        <v>0</v>
      </c>
      <c r="X34" s="85">
        <f>'31-35人'!T$19</f>
        <v>0</v>
      </c>
      <c r="Y34" s="85">
        <f>'31-35人'!U$19</f>
        <v>0</v>
      </c>
      <c r="Z34" s="85">
        <f>'31-35人'!V$19</f>
        <v>0</v>
      </c>
      <c r="AA34" s="85"/>
      <c r="AB34" s="85"/>
      <c r="AC34" s="85"/>
      <c r="AD34" s="85"/>
      <c r="AE34" s="85"/>
    </row>
    <row r="35" spans="3:31" s="84" customFormat="1" ht="16.5">
      <c r="C35" s="85">
        <v>34</v>
      </c>
      <c r="D35" s="85">
        <f>'1-5人'!$L$2</f>
        <v>0</v>
      </c>
      <c r="E35" s="85">
        <f>'31-35人'!$C$23</f>
        <v>0</v>
      </c>
      <c r="F35" s="85">
        <f>'31-35人'!$F$22</f>
        <v>0</v>
      </c>
      <c r="G35" s="85" t="str">
        <f>'31-35人'!$G$22</f>
        <v>年　月　日</v>
      </c>
      <c r="H35" s="86">
        <f>'1-5人'!$L$4</f>
        <v>0</v>
      </c>
      <c r="I35" s="85">
        <f>'31-35人'!$C$24</f>
        <v>0</v>
      </c>
      <c r="J35" s="85">
        <f>'31-35人'!$E$24</f>
        <v>0</v>
      </c>
      <c r="K35" s="85">
        <f>'31-35人'!$I$22</f>
        <v>0</v>
      </c>
      <c r="L35" s="85">
        <f>'31-35人'!$K$22</f>
        <v>0</v>
      </c>
      <c r="M35" s="85">
        <f>'31-35人'!$L$22</f>
        <v>0</v>
      </c>
      <c r="N35" s="85"/>
      <c r="O35" s="85"/>
      <c r="P35" s="85"/>
      <c r="Q35" s="85">
        <f>'31-35人'!M$22</f>
        <v>0</v>
      </c>
      <c r="R35" s="85">
        <f>'31-35人'!N$22</f>
        <v>0</v>
      </c>
      <c r="S35" s="85">
        <f>'31-35人'!O$22</f>
        <v>0</v>
      </c>
      <c r="T35" s="85">
        <f>'31-35人'!P$22</f>
        <v>0</v>
      </c>
      <c r="U35" s="85">
        <f>'31-35人'!Q$22</f>
        <v>0</v>
      </c>
      <c r="V35" s="85">
        <f>'31-35人'!R$22</f>
        <v>0</v>
      </c>
      <c r="W35" s="85">
        <f>'31-35人'!S$22</f>
        <v>0</v>
      </c>
      <c r="X35" s="85">
        <f>'31-35人'!T$22</f>
        <v>0</v>
      </c>
      <c r="Y35" s="85">
        <f>'31-35人'!U$22</f>
        <v>0</v>
      </c>
      <c r="Z35" s="85">
        <f>'31-35人'!V$22</f>
        <v>0</v>
      </c>
      <c r="AA35" s="85"/>
      <c r="AB35" s="85"/>
      <c r="AC35" s="85"/>
      <c r="AD35" s="85"/>
      <c r="AE35" s="85"/>
    </row>
    <row r="36" spans="3:31" s="84" customFormat="1" ht="16.5">
      <c r="C36" s="85">
        <v>35</v>
      </c>
      <c r="D36" s="85">
        <f>'1-5人'!$L$2</f>
        <v>0</v>
      </c>
      <c r="E36" s="85">
        <f>'31-35人'!$C$26</f>
        <v>0</v>
      </c>
      <c r="F36" s="85">
        <f>'31-35人'!$F$25</f>
        <v>0</v>
      </c>
      <c r="G36" s="85" t="str">
        <f>'31-35人'!$G$25</f>
        <v>年　月　日</v>
      </c>
      <c r="H36" s="86">
        <f>'1-5人'!$L$4</f>
        <v>0</v>
      </c>
      <c r="I36" s="85">
        <f>'31-35人'!$C$27</f>
        <v>0</v>
      </c>
      <c r="J36" s="85">
        <f>'31-35人'!$E$27</f>
        <v>0</v>
      </c>
      <c r="K36" s="85">
        <f>'31-35人'!$I$25</f>
        <v>0</v>
      </c>
      <c r="L36" s="85">
        <f>'31-35人'!$K$25</f>
        <v>0</v>
      </c>
      <c r="M36" s="85">
        <f>'31-35人'!$L$25</f>
        <v>0</v>
      </c>
      <c r="N36" s="85"/>
      <c r="O36" s="85"/>
      <c r="P36" s="85"/>
      <c r="Q36" s="85">
        <f>'31-35人'!M$25</f>
        <v>0</v>
      </c>
      <c r="R36" s="85">
        <f>'31-35人'!N$25</f>
        <v>0</v>
      </c>
      <c r="S36" s="85">
        <f>'31-35人'!O$25</f>
        <v>0</v>
      </c>
      <c r="T36" s="85">
        <f>'31-35人'!P$25</f>
        <v>0</v>
      </c>
      <c r="U36" s="85">
        <f>'31-35人'!Q$25</f>
        <v>0</v>
      </c>
      <c r="V36" s="85">
        <f>'31-35人'!R$25</f>
        <v>0</v>
      </c>
      <c r="W36" s="85">
        <f>'31-35人'!S$25</f>
        <v>0</v>
      </c>
      <c r="X36" s="85">
        <f>'31-35人'!T$25</f>
        <v>0</v>
      </c>
      <c r="Y36" s="85">
        <f>'31-35人'!U$25</f>
        <v>0</v>
      </c>
      <c r="Z36" s="85">
        <f>'31-35人'!V$25</f>
        <v>0</v>
      </c>
      <c r="AA36" s="85"/>
      <c r="AB36" s="85"/>
      <c r="AC36" s="85"/>
      <c r="AD36" s="85"/>
      <c r="AE36" s="85"/>
    </row>
    <row r="37" spans="3:31" s="84" customFormat="1" ht="16.5">
      <c r="C37" s="85">
        <v>36</v>
      </c>
      <c r="D37" s="85">
        <f>'1-5人'!$L$2</f>
        <v>0</v>
      </c>
      <c r="E37" s="85">
        <f>'36-40人'!$C$14</f>
        <v>0</v>
      </c>
      <c r="F37" s="85">
        <f>'36-40人'!$F$13</f>
        <v>0</v>
      </c>
      <c r="G37" s="85" t="str">
        <f>'36-40人'!$G$13</f>
        <v>年　月　日</v>
      </c>
      <c r="H37" s="86">
        <f>'1-5人'!$L$4</f>
        <v>0</v>
      </c>
      <c r="I37" s="85">
        <f>'36-40人'!$C$15</f>
        <v>0</v>
      </c>
      <c r="J37" s="85">
        <f>'36-40人'!$E$15</f>
        <v>0</v>
      </c>
      <c r="K37" s="85">
        <f>'36-40人'!$I$13</f>
        <v>0</v>
      </c>
      <c r="L37" s="85">
        <f>'36-40人'!$K$13</f>
        <v>0</v>
      </c>
      <c r="M37" s="85">
        <f>'36-40人'!$L$13</f>
        <v>0</v>
      </c>
      <c r="N37" s="85"/>
      <c r="O37" s="85"/>
      <c r="P37" s="85"/>
      <c r="Q37" s="85">
        <f>'36-40人'!M$13</f>
        <v>0</v>
      </c>
      <c r="R37" s="85">
        <f>'36-40人'!N$13</f>
        <v>0</v>
      </c>
      <c r="S37" s="85">
        <f>'36-40人'!O$13</f>
        <v>0</v>
      </c>
      <c r="T37" s="85">
        <f>'36-40人'!P$13</f>
        <v>0</v>
      </c>
      <c r="U37" s="85">
        <f>'36-40人'!Q$13</f>
        <v>0</v>
      </c>
      <c r="V37" s="85">
        <f>'36-40人'!R$13</f>
        <v>0</v>
      </c>
      <c r="W37" s="85">
        <f>'36-40人'!S$13</f>
        <v>0</v>
      </c>
      <c r="X37" s="85">
        <f>'36-40人'!T$13</f>
        <v>0</v>
      </c>
      <c r="Y37" s="85">
        <f>'36-40人'!U$13</f>
        <v>0</v>
      </c>
      <c r="Z37" s="85">
        <f>'36-40人'!V$13</f>
        <v>0</v>
      </c>
      <c r="AA37" s="85"/>
      <c r="AB37" s="85"/>
      <c r="AC37" s="85"/>
      <c r="AD37" s="85"/>
      <c r="AE37" s="85"/>
    </row>
    <row r="38" spans="3:31" s="84" customFormat="1" ht="16.5">
      <c r="C38" s="85">
        <v>37</v>
      </c>
      <c r="D38" s="85">
        <f>'1-5人'!$L$2</f>
        <v>0</v>
      </c>
      <c r="E38" s="85">
        <f>'36-40人'!$C$17</f>
        <v>0</v>
      </c>
      <c r="F38" s="85">
        <f>'36-40人'!$F$16</f>
        <v>0</v>
      </c>
      <c r="G38" s="85" t="str">
        <f>'36-40人'!$G$16</f>
        <v>年　月　日</v>
      </c>
      <c r="H38" s="86">
        <f>'1-5人'!$L$4</f>
        <v>0</v>
      </c>
      <c r="I38" s="85">
        <f>'36-40人'!$C$18</f>
        <v>0</v>
      </c>
      <c r="J38" s="85">
        <f>'36-40人'!$E$18</f>
        <v>0</v>
      </c>
      <c r="K38" s="85">
        <f>'36-40人'!$I$16</f>
        <v>0</v>
      </c>
      <c r="L38" s="85">
        <f>'36-40人'!$K$16</f>
        <v>0</v>
      </c>
      <c r="M38" s="85">
        <f>'36-40人'!$L$16</f>
        <v>0</v>
      </c>
      <c r="N38" s="85"/>
      <c r="O38" s="85"/>
      <c r="P38" s="85"/>
      <c r="Q38" s="85">
        <f>'36-40人'!M$16</f>
        <v>0</v>
      </c>
      <c r="R38" s="85">
        <f>'36-40人'!N$16</f>
        <v>0</v>
      </c>
      <c r="S38" s="85">
        <f>'36-40人'!O$16</f>
        <v>0</v>
      </c>
      <c r="T38" s="85">
        <f>'36-40人'!P$16</f>
        <v>0</v>
      </c>
      <c r="U38" s="85">
        <f>'36-40人'!Q$16</f>
        <v>0</v>
      </c>
      <c r="V38" s="85">
        <f>'36-40人'!R$16</f>
        <v>0</v>
      </c>
      <c r="W38" s="85">
        <f>'36-40人'!S$16</f>
        <v>0</v>
      </c>
      <c r="X38" s="85">
        <f>'36-40人'!T$16</f>
        <v>0</v>
      </c>
      <c r="Y38" s="85">
        <f>'36-40人'!U$16</f>
        <v>0</v>
      </c>
      <c r="Z38" s="85">
        <f>'36-40人'!V$16</f>
        <v>0</v>
      </c>
      <c r="AA38" s="85"/>
      <c r="AB38" s="85"/>
      <c r="AC38" s="85"/>
      <c r="AD38" s="85"/>
      <c r="AE38" s="85"/>
    </row>
    <row r="39" spans="3:31" s="84" customFormat="1" ht="16.5">
      <c r="C39" s="85">
        <v>38</v>
      </c>
      <c r="D39" s="85">
        <f>'1-5人'!$L$2</f>
        <v>0</v>
      </c>
      <c r="E39" s="85">
        <f>'36-40人'!$C$20</f>
        <v>0</v>
      </c>
      <c r="F39" s="85">
        <f>'36-40人'!$F$19</f>
        <v>0</v>
      </c>
      <c r="G39" s="85" t="str">
        <f>'36-40人'!$G$19</f>
        <v>年　月　日</v>
      </c>
      <c r="H39" s="86">
        <f>'1-5人'!$L$4</f>
        <v>0</v>
      </c>
      <c r="I39" s="85">
        <f>'36-40人'!$C$21</f>
        <v>0</v>
      </c>
      <c r="J39" s="85">
        <f>'36-40人'!$E$21</f>
        <v>0</v>
      </c>
      <c r="K39" s="85">
        <f>'36-40人'!$I$19</f>
        <v>0</v>
      </c>
      <c r="L39" s="85">
        <f>'36-40人'!$K$19</f>
        <v>0</v>
      </c>
      <c r="M39" s="85">
        <f>'36-40人'!$L$19</f>
        <v>0</v>
      </c>
      <c r="N39" s="85"/>
      <c r="O39" s="85"/>
      <c r="P39" s="85"/>
      <c r="Q39" s="85">
        <f>'36-40人'!M$19</f>
        <v>0</v>
      </c>
      <c r="R39" s="85">
        <f>'36-40人'!N$19</f>
        <v>0</v>
      </c>
      <c r="S39" s="85">
        <f>'36-40人'!O$19</f>
        <v>0</v>
      </c>
      <c r="T39" s="85">
        <f>'36-40人'!P$19</f>
        <v>0</v>
      </c>
      <c r="U39" s="85">
        <f>'36-40人'!Q$19</f>
        <v>0</v>
      </c>
      <c r="V39" s="85">
        <f>'36-40人'!R$19</f>
        <v>0</v>
      </c>
      <c r="W39" s="85">
        <f>'36-40人'!S$19</f>
        <v>0</v>
      </c>
      <c r="X39" s="85">
        <f>'36-40人'!T$19</f>
        <v>0</v>
      </c>
      <c r="Y39" s="85">
        <f>'36-40人'!U$19</f>
        <v>0</v>
      </c>
      <c r="Z39" s="85">
        <f>'36-40人'!V$19</f>
        <v>0</v>
      </c>
      <c r="AA39" s="85"/>
      <c r="AB39" s="85"/>
      <c r="AC39" s="85"/>
      <c r="AD39" s="85"/>
      <c r="AE39" s="85"/>
    </row>
    <row r="40" spans="3:31" s="84" customFormat="1" ht="16.5">
      <c r="C40" s="85">
        <v>39</v>
      </c>
      <c r="D40" s="85">
        <f>'1-5人'!$L$2</f>
        <v>0</v>
      </c>
      <c r="E40" s="85">
        <f>'36-40人'!$C$23</f>
        <v>0</v>
      </c>
      <c r="F40" s="85">
        <f>'36-40人'!$F$22</f>
        <v>0</v>
      </c>
      <c r="G40" s="85" t="str">
        <f>'36-40人'!$G$22</f>
        <v>年　月　日</v>
      </c>
      <c r="H40" s="86">
        <f>'1-5人'!$L$4</f>
        <v>0</v>
      </c>
      <c r="I40" s="85">
        <f>'36-40人'!$C$24</f>
        <v>0</v>
      </c>
      <c r="J40" s="85">
        <f>'36-40人'!$E$24</f>
        <v>0</v>
      </c>
      <c r="K40" s="85">
        <f>'36-40人'!$I$22</f>
        <v>0</v>
      </c>
      <c r="L40" s="85">
        <f>'36-40人'!$K$22</f>
        <v>0</v>
      </c>
      <c r="M40" s="85">
        <f>'36-40人'!$L$22</f>
        <v>0</v>
      </c>
      <c r="N40" s="85"/>
      <c r="O40" s="85"/>
      <c r="P40" s="85"/>
      <c r="Q40" s="85">
        <f>'36-40人'!M$22</f>
        <v>0</v>
      </c>
      <c r="R40" s="85">
        <f>'36-40人'!N$22</f>
        <v>0</v>
      </c>
      <c r="S40" s="85">
        <f>'36-40人'!O$22</f>
        <v>0</v>
      </c>
      <c r="T40" s="85">
        <f>'36-40人'!P$22</f>
        <v>0</v>
      </c>
      <c r="U40" s="85">
        <f>'36-40人'!Q$22</f>
        <v>0</v>
      </c>
      <c r="V40" s="85">
        <f>'36-40人'!R$22</f>
        <v>0</v>
      </c>
      <c r="W40" s="85">
        <f>'36-40人'!S$22</f>
        <v>0</v>
      </c>
      <c r="X40" s="85">
        <f>'36-40人'!T$22</f>
        <v>0</v>
      </c>
      <c r="Y40" s="85">
        <f>'36-40人'!U$22</f>
        <v>0</v>
      </c>
      <c r="Z40" s="85">
        <f>'36-40人'!V$22</f>
        <v>0</v>
      </c>
      <c r="AA40" s="85"/>
      <c r="AB40" s="85"/>
      <c r="AC40" s="85"/>
      <c r="AD40" s="85"/>
      <c r="AE40" s="85"/>
    </row>
    <row r="41" spans="3:31" s="84" customFormat="1" ht="16.5">
      <c r="C41" s="85">
        <v>40</v>
      </c>
      <c r="D41" s="85">
        <f>'1-5人'!$L$2</f>
        <v>0</v>
      </c>
      <c r="E41" s="85">
        <f>'36-40人'!$C$26</f>
        <v>0</v>
      </c>
      <c r="F41" s="85">
        <f>'36-40人'!$F$25</f>
        <v>0</v>
      </c>
      <c r="G41" s="85" t="str">
        <f>'36-40人'!$G$25</f>
        <v>年　月　日</v>
      </c>
      <c r="H41" s="86">
        <f>'1-5人'!$L$4</f>
        <v>0</v>
      </c>
      <c r="I41" s="85">
        <f>'36-40人'!$C$27</f>
        <v>0</v>
      </c>
      <c r="J41" s="85">
        <f>'36-40人'!$E$27</f>
        <v>0</v>
      </c>
      <c r="K41" s="85">
        <f>'36-40人'!$I$25</f>
        <v>0</v>
      </c>
      <c r="L41" s="85">
        <f>'36-40人'!$K$25</f>
        <v>0</v>
      </c>
      <c r="M41" s="85">
        <f>'36-40人'!$L$25</f>
        <v>0</v>
      </c>
      <c r="N41" s="85"/>
      <c r="O41" s="85"/>
      <c r="P41" s="85"/>
      <c r="Q41" s="85">
        <f>'36-40人'!M$25</f>
        <v>0</v>
      </c>
      <c r="R41" s="85">
        <f>'36-40人'!N$25</f>
        <v>0</v>
      </c>
      <c r="S41" s="85">
        <f>'36-40人'!O$25</f>
        <v>0</v>
      </c>
      <c r="T41" s="85">
        <f>'36-40人'!P$25</f>
        <v>0</v>
      </c>
      <c r="U41" s="85">
        <f>'36-40人'!Q$25</f>
        <v>0</v>
      </c>
      <c r="V41" s="85">
        <f>'36-40人'!R$25</f>
        <v>0</v>
      </c>
      <c r="W41" s="85">
        <f>'36-40人'!S$25</f>
        <v>0</v>
      </c>
      <c r="X41" s="85">
        <f>'36-40人'!T$25</f>
        <v>0</v>
      </c>
      <c r="Y41" s="85">
        <f>'36-40人'!U$25</f>
        <v>0</v>
      </c>
      <c r="Z41" s="85">
        <f>'36-40人'!V$25</f>
        <v>0</v>
      </c>
      <c r="AA41" s="85"/>
      <c r="AB41" s="85"/>
      <c r="AC41" s="85"/>
      <c r="AD41" s="85"/>
      <c r="AE41" s="85"/>
    </row>
  </sheetData>
  <sheetProtection algorithmName="SHA-512" hashValue="TQilLMZrk2kW2YwzslIiv3ndWr4ZfuaodLak3+K572r/qfwC1hSDTnoVBWExIC1xYvUO6gZIomH0sLOinei2Ig==" saltValue="wqQTJecmQUV1lQuncS7e9A==" spinCount="100000" sheet="1" objects="1" scenarios="1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75322-D738-439E-836A-6327D0166D29}">
  <sheetPr transitionEvaluation="1" codeName="Sheet3">
    <tabColor rgb="FFFF0000"/>
  </sheetPr>
  <dimension ref="A1:V33"/>
  <sheetViews>
    <sheetView showGridLines="0" tabSelected="1" view="pageBreakPreview" zoomScale="55" zoomScaleNormal="100" zoomScaleSheetLayoutView="55" workbookViewId="0">
      <selection activeCell="K7" sqref="K7:N8"/>
    </sheetView>
  </sheetViews>
  <sheetFormatPr defaultColWidth="8.88671875" defaultRowHeight="18.75"/>
  <cols>
    <col min="1" max="1" width="8.5546875" style="3" customWidth="1"/>
    <col min="2" max="2" width="6.77734375" style="3" customWidth="1"/>
    <col min="3" max="3" width="18.33203125" style="3" customWidth="1"/>
    <col min="4" max="4" width="4.77734375" style="3" customWidth="1"/>
    <col min="5" max="5" width="16.5546875" style="3" customWidth="1"/>
    <col min="6" max="6" width="6.33203125" style="3" bestFit="1" customWidth="1"/>
    <col min="7" max="7" width="6.33203125" style="3" customWidth="1"/>
    <col min="8" max="8" width="18.77734375" style="3" customWidth="1"/>
    <col min="9" max="9" width="8.77734375" style="3" customWidth="1"/>
    <col min="10" max="10" width="7.77734375" style="3" customWidth="1"/>
    <col min="11" max="21" width="12.77734375" style="3" customWidth="1"/>
    <col min="22" max="22" width="14.77734375" style="3" customWidth="1"/>
    <col min="23" max="25" width="5" style="3" customWidth="1"/>
    <col min="26" max="16384" width="8.88671875" style="3"/>
  </cols>
  <sheetData>
    <row r="1" spans="1:22" ht="36.75" customHeight="1" thickBot="1">
      <c r="A1" s="5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"/>
      <c r="S1" s="34" t="s">
        <v>136</v>
      </c>
      <c r="T1" s="34"/>
      <c r="U1" s="34"/>
      <c r="V1" s="4" t="s">
        <v>37</v>
      </c>
    </row>
    <row r="2" spans="1:22" ht="19.5" customHeight="1">
      <c r="A2" s="52"/>
      <c r="B2" s="2"/>
      <c r="C2" s="2"/>
      <c r="D2" s="2"/>
      <c r="E2" s="2"/>
      <c r="F2" s="2"/>
      <c r="G2" s="2"/>
      <c r="H2" s="2"/>
      <c r="I2" s="2"/>
      <c r="J2" s="173" t="s">
        <v>36</v>
      </c>
      <c r="K2" s="174"/>
      <c r="L2" s="158" t="s">
        <v>133</v>
      </c>
      <c r="M2" s="159"/>
      <c r="N2" s="160"/>
      <c r="P2" s="2"/>
      <c r="Q2" s="73" t="s">
        <v>93</v>
      </c>
      <c r="R2" s="99" t="s">
        <v>115</v>
      </c>
      <c r="S2" s="100"/>
      <c r="T2" s="100"/>
      <c r="U2" s="100"/>
      <c r="V2" s="101"/>
    </row>
    <row r="3" spans="1:22" ht="60" customHeight="1" thickBot="1">
      <c r="A3" s="52" t="s">
        <v>44</v>
      </c>
      <c r="C3" s="2"/>
      <c r="D3" s="2"/>
      <c r="E3" s="2"/>
      <c r="F3" s="2"/>
      <c r="G3" s="2"/>
      <c r="H3" s="2"/>
      <c r="I3" s="2"/>
      <c r="J3" s="175"/>
      <c r="K3" s="176"/>
      <c r="L3" s="161"/>
      <c r="M3" s="162"/>
      <c r="N3" s="163"/>
      <c r="Q3" s="74" t="s">
        <v>35</v>
      </c>
      <c r="R3" s="90" t="s">
        <v>114</v>
      </c>
      <c r="S3" s="91"/>
      <c r="T3" s="91"/>
      <c r="U3" s="91"/>
      <c r="V3" s="102"/>
    </row>
    <row r="4" spans="1:22" ht="60" customHeight="1" thickBot="1">
      <c r="A4" s="63" t="s">
        <v>34</v>
      </c>
      <c r="B4" s="63" t="s">
        <v>29</v>
      </c>
      <c r="C4" s="40" t="s">
        <v>33</v>
      </c>
      <c r="D4" s="62"/>
      <c r="E4" s="62"/>
      <c r="F4" s="62"/>
      <c r="G4" s="2"/>
      <c r="H4" s="2"/>
      <c r="I4" s="2"/>
      <c r="J4" s="46" t="s">
        <v>32</v>
      </c>
      <c r="K4" s="47"/>
      <c r="L4" s="164" t="s">
        <v>132</v>
      </c>
      <c r="M4" s="165"/>
      <c r="N4" s="166"/>
      <c r="Q4" s="75" t="s">
        <v>31</v>
      </c>
      <c r="R4" s="92" t="s">
        <v>113</v>
      </c>
      <c r="S4" s="93"/>
      <c r="T4" s="93"/>
      <c r="U4" s="94"/>
      <c r="V4" s="103"/>
    </row>
    <row r="5" spans="1:22" ht="60" customHeight="1" thickBot="1">
      <c r="A5" s="71" t="s">
        <v>94</v>
      </c>
      <c r="B5" s="5" t="s">
        <v>29</v>
      </c>
      <c r="C5" s="167" t="s">
        <v>97</v>
      </c>
      <c r="D5" s="167"/>
      <c r="E5" s="167"/>
      <c r="F5" s="167"/>
      <c r="G5" s="167"/>
      <c r="H5" s="1"/>
      <c r="I5" s="1"/>
      <c r="N5" s="6"/>
      <c r="Q5" s="76" t="s">
        <v>30</v>
      </c>
      <c r="R5" s="95" t="s">
        <v>120</v>
      </c>
      <c r="S5" s="93"/>
      <c r="T5" s="93"/>
      <c r="U5" s="93"/>
      <c r="V5" s="103"/>
    </row>
    <row r="6" spans="1:22" ht="60" customHeight="1" thickBot="1">
      <c r="A6" s="63" t="s">
        <v>95</v>
      </c>
      <c r="B6" s="63" t="s">
        <v>96</v>
      </c>
      <c r="C6" s="168" t="s">
        <v>98</v>
      </c>
      <c r="D6" s="168"/>
      <c r="E6" s="168"/>
      <c r="F6" s="168"/>
      <c r="G6" s="168"/>
      <c r="H6" s="2"/>
      <c r="I6" s="8"/>
      <c r="J6" s="169" t="s">
        <v>51</v>
      </c>
      <c r="K6" s="170"/>
      <c r="L6" s="64" t="s">
        <v>125</v>
      </c>
      <c r="M6" s="171">
        <v>22770</v>
      </c>
      <c r="N6" s="172"/>
      <c r="Q6" s="77" t="s">
        <v>28</v>
      </c>
      <c r="R6" s="96" t="s">
        <v>111</v>
      </c>
      <c r="S6" s="97"/>
      <c r="T6" s="70" t="s">
        <v>27</v>
      </c>
      <c r="U6" s="98" t="s">
        <v>112</v>
      </c>
      <c r="V6" s="104"/>
    </row>
    <row r="7" spans="1:22" ht="60" customHeight="1" thickBot="1">
      <c r="A7" s="136" t="s">
        <v>90</v>
      </c>
      <c r="B7" s="137"/>
      <c r="C7" s="137"/>
      <c r="D7" s="137"/>
      <c r="E7" s="137"/>
      <c r="F7" s="137"/>
      <c r="G7" s="137"/>
      <c r="H7" s="138"/>
      <c r="J7" s="142"/>
      <c r="K7" s="143"/>
      <c r="L7" s="143"/>
      <c r="M7" s="143"/>
      <c r="N7" s="143"/>
      <c r="Q7" s="78" t="s">
        <v>92</v>
      </c>
      <c r="R7" s="105"/>
      <c r="S7" s="105"/>
      <c r="T7" s="106"/>
      <c r="U7" s="105"/>
      <c r="V7" s="107"/>
    </row>
    <row r="8" spans="1:22" ht="36.75" customHeight="1" thickBot="1">
      <c r="A8" s="139"/>
      <c r="B8" s="140"/>
      <c r="C8" s="140"/>
      <c r="D8" s="140"/>
      <c r="E8" s="140"/>
      <c r="F8" s="140"/>
      <c r="G8" s="140"/>
      <c r="H8" s="141"/>
      <c r="J8" s="142"/>
      <c r="K8" s="143"/>
      <c r="L8" s="143"/>
      <c r="M8" s="143"/>
      <c r="N8" s="143"/>
    </row>
    <row r="9" spans="1:22" ht="20.100000000000001" customHeight="1">
      <c r="A9" s="6"/>
      <c r="B9" s="6"/>
      <c r="C9" s="6"/>
      <c r="D9" s="6"/>
      <c r="E9" s="6"/>
      <c r="F9" s="6"/>
      <c r="G9" s="6"/>
      <c r="H9" s="6"/>
      <c r="L9" s="9"/>
      <c r="M9" s="9"/>
      <c r="N9" s="6"/>
      <c r="O9" s="6"/>
      <c r="P9" s="6"/>
      <c r="Q9" s="6"/>
      <c r="R9" s="6"/>
      <c r="S9" s="6"/>
      <c r="T9" s="6"/>
      <c r="U9" s="6"/>
    </row>
    <row r="10" spans="1:22" ht="20.25" customHeight="1">
      <c r="A10" s="177" t="s">
        <v>42</v>
      </c>
      <c r="B10" s="180" t="s">
        <v>89</v>
      </c>
      <c r="C10" s="181"/>
      <c r="D10" s="181"/>
      <c r="E10" s="182"/>
      <c r="F10" s="10"/>
      <c r="G10" s="180" t="s">
        <v>43</v>
      </c>
      <c r="H10" s="189"/>
      <c r="I10" s="194" t="s">
        <v>84</v>
      </c>
      <c r="J10" s="60" t="s">
        <v>46</v>
      </c>
      <c r="K10" s="61" t="s">
        <v>26</v>
      </c>
      <c r="L10" s="58" t="s">
        <v>56</v>
      </c>
      <c r="M10" s="60" t="s">
        <v>25</v>
      </c>
      <c r="N10" s="60" t="s">
        <v>24</v>
      </c>
      <c r="O10" s="60" t="s">
        <v>23</v>
      </c>
      <c r="P10" s="60" t="s">
        <v>22</v>
      </c>
      <c r="Q10" s="60" t="s">
        <v>21</v>
      </c>
      <c r="R10" s="60" t="s">
        <v>20</v>
      </c>
      <c r="S10" s="60" t="s">
        <v>19</v>
      </c>
      <c r="T10" s="60" t="s">
        <v>18</v>
      </c>
      <c r="U10" s="60" t="s">
        <v>47</v>
      </c>
      <c r="V10" s="11"/>
    </row>
    <row r="11" spans="1:22" ht="43.5" customHeight="1">
      <c r="A11" s="178"/>
      <c r="B11" s="183"/>
      <c r="C11" s="184"/>
      <c r="D11" s="184"/>
      <c r="E11" s="185"/>
      <c r="F11" s="12" t="s">
        <v>17</v>
      </c>
      <c r="G11" s="190"/>
      <c r="H11" s="191"/>
      <c r="I11" s="195"/>
      <c r="J11" s="59" t="s">
        <v>87</v>
      </c>
      <c r="K11" s="53" t="s">
        <v>85</v>
      </c>
      <c r="L11" s="54" t="s">
        <v>88</v>
      </c>
      <c r="M11" s="53" t="s">
        <v>16</v>
      </c>
      <c r="N11" s="53" t="s">
        <v>15</v>
      </c>
      <c r="O11" s="53" t="s">
        <v>14</v>
      </c>
      <c r="P11" s="53" t="s">
        <v>13</v>
      </c>
      <c r="Q11" s="53" t="s">
        <v>12</v>
      </c>
      <c r="R11" s="53" t="s">
        <v>11</v>
      </c>
      <c r="S11" s="55" t="s">
        <v>10</v>
      </c>
      <c r="T11" s="55" t="s">
        <v>9</v>
      </c>
      <c r="U11" s="55" t="s">
        <v>8</v>
      </c>
      <c r="V11" s="65" t="s">
        <v>7</v>
      </c>
    </row>
    <row r="12" spans="1:22" ht="45" customHeight="1">
      <c r="A12" s="179"/>
      <c r="B12" s="186"/>
      <c r="C12" s="187"/>
      <c r="D12" s="187"/>
      <c r="E12" s="188"/>
      <c r="F12" s="13" t="s">
        <v>39</v>
      </c>
      <c r="G12" s="192"/>
      <c r="H12" s="193"/>
      <c r="I12" s="39" t="s">
        <v>86</v>
      </c>
      <c r="J12" s="60" t="s">
        <v>49</v>
      </c>
      <c r="K12" s="56">
        <v>5500</v>
      </c>
      <c r="L12" s="38" t="s">
        <v>62</v>
      </c>
      <c r="M12" s="57">
        <v>1650</v>
      </c>
      <c r="N12" s="57">
        <v>4950</v>
      </c>
      <c r="O12" s="57">
        <v>1870</v>
      </c>
      <c r="P12" s="57">
        <v>1980</v>
      </c>
      <c r="Q12" s="57">
        <v>880</v>
      </c>
      <c r="R12" s="57">
        <v>1100</v>
      </c>
      <c r="S12" s="57">
        <v>1210</v>
      </c>
      <c r="T12" s="57">
        <v>3300</v>
      </c>
      <c r="U12" s="57">
        <v>3300</v>
      </c>
      <c r="V12" s="66"/>
    </row>
    <row r="13" spans="1:22" ht="30">
      <c r="A13" s="14"/>
      <c r="B13" s="50" t="s">
        <v>6</v>
      </c>
      <c r="C13" s="147" t="s">
        <v>118</v>
      </c>
      <c r="D13" s="147"/>
      <c r="E13" s="148"/>
      <c r="F13" s="121" t="s">
        <v>123</v>
      </c>
      <c r="G13" s="152" t="s">
        <v>130</v>
      </c>
      <c r="H13" s="153"/>
      <c r="I13" s="124" t="s">
        <v>119</v>
      </c>
      <c r="J13" s="127"/>
      <c r="K13" s="118" t="s">
        <v>109</v>
      </c>
      <c r="L13" s="118"/>
      <c r="M13" s="130"/>
      <c r="N13" s="130"/>
      <c r="O13" s="118"/>
      <c r="P13" s="118"/>
      <c r="Q13" s="118"/>
      <c r="R13" s="118"/>
      <c r="S13" s="118"/>
      <c r="T13" s="118"/>
      <c r="U13" s="118"/>
      <c r="V13" s="67"/>
    </row>
    <row r="14" spans="1:22" ht="60" customHeight="1">
      <c r="A14" s="15">
        <v>1</v>
      </c>
      <c r="B14" s="51" t="s">
        <v>5</v>
      </c>
      <c r="C14" s="144" t="s">
        <v>117</v>
      </c>
      <c r="D14" s="144"/>
      <c r="E14" s="145"/>
      <c r="F14" s="122"/>
      <c r="G14" s="154"/>
      <c r="H14" s="155"/>
      <c r="I14" s="125"/>
      <c r="J14" s="128"/>
      <c r="K14" s="119"/>
      <c r="L14" s="119"/>
      <c r="M14" s="131"/>
      <c r="N14" s="131"/>
      <c r="O14" s="119"/>
      <c r="P14" s="119"/>
      <c r="Q14" s="119"/>
      <c r="R14" s="119"/>
      <c r="S14" s="119"/>
      <c r="T14" s="119"/>
      <c r="U14" s="119"/>
      <c r="V14" s="68"/>
    </row>
    <row r="15" spans="1:22" ht="35.1" customHeight="1">
      <c r="A15" s="16"/>
      <c r="B15" s="48" t="s">
        <v>4</v>
      </c>
      <c r="C15" s="17">
        <v>21700023</v>
      </c>
      <c r="D15" s="49" t="s">
        <v>3</v>
      </c>
      <c r="E15" s="18">
        <v>1</v>
      </c>
      <c r="F15" s="123"/>
      <c r="G15" s="156"/>
      <c r="H15" s="157"/>
      <c r="I15" s="126"/>
      <c r="J15" s="128"/>
      <c r="K15" s="120"/>
      <c r="L15" s="120"/>
      <c r="M15" s="132"/>
      <c r="N15" s="132"/>
      <c r="O15" s="120"/>
      <c r="P15" s="120"/>
      <c r="Q15" s="120"/>
      <c r="R15" s="120"/>
      <c r="S15" s="120"/>
      <c r="T15" s="120"/>
      <c r="U15" s="120"/>
      <c r="V15" s="69"/>
    </row>
    <row r="16" spans="1:22" ht="30">
      <c r="A16" s="14"/>
      <c r="B16" s="50" t="s">
        <v>6</v>
      </c>
      <c r="C16" s="147" t="s">
        <v>135</v>
      </c>
      <c r="D16" s="147"/>
      <c r="E16" s="148"/>
      <c r="F16" s="121" t="s">
        <v>123</v>
      </c>
      <c r="G16" s="152" t="s">
        <v>131</v>
      </c>
      <c r="H16" s="153"/>
      <c r="I16" s="124" t="s">
        <v>119</v>
      </c>
      <c r="J16" s="128"/>
      <c r="K16" s="118" t="s">
        <v>109</v>
      </c>
      <c r="L16" s="118"/>
      <c r="M16" s="133"/>
      <c r="N16" s="133"/>
      <c r="O16" s="118"/>
      <c r="P16" s="118"/>
      <c r="Q16" s="118"/>
      <c r="R16" s="118"/>
      <c r="S16" s="118"/>
      <c r="T16" s="118"/>
      <c r="U16" s="118"/>
      <c r="V16" s="67"/>
    </row>
    <row r="17" spans="1:22" ht="60" customHeight="1">
      <c r="A17" s="15">
        <f>A14+1</f>
        <v>2</v>
      </c>
      <c r="B17" s="51" t="s">
        <v>5</v>
      </c>
      <c r="C17" s="144" t="s">
        <v>134</v>
      </c>
      <c r="D17" s="144"/>
      <c r="E17" s="145"/>
      <c r="F17" s="122"/>
      <c r="G17" s="154"/>
      <c r="H17" s="155"/>
      <c r="I17" s="125"/>
      <c r="J17" s="128"/>
      <c r="K17" s="119"/>
      <c r="L17" s="119"/>
      <c r="M17" s="134"/>
      <c r="N17" s="134"/>
      <c r="O17" s="119"/>
      <c r="P17" s="119"/>
      <c r="Q17" s="119"/>
      <c r="R17" s="119"/>
      <c r="S17" s="119"/>
      <c r="T17" s="119"/>
      <c r="U17" s="119"/>
      <c r="V17" s="68"/>
    </row>
    <row r="18" spans="1:22" ht="35.1" customHeight="1">
      <c r="A18" s="16"/>
      <c r="B18" s="48" t="s">
        <v>4</v>
      </c>
      <c r="C18" s="17">
        <v>21700023</v>
      </c>
      <c r="D18" s="49" t="s">
        <v>3</v>
      </c>
      <c r="E18" s="18">
        <v>2</v>
      </c>
      <c r="F18" s="123"/>
      <c r="G18" s="156"/>
      <c r="H18" s="157"/>
      <c r="I18" s="126"/>
      <c r="J18" s="128"/>
      <c r="K18" s="120"/>
      <c r="L18" s="120"/>
      <c r="M18" s="135"/>
      <c r="N18" s="135"/>
      <c r="O18" s="120"/>
      <c r="P18" s="120"/>
      <c r="Q18" s="120"/>
      <c r="R18" s="120"/>
      <c r="S18" s="120"/>
      <c r="T18" s="120"/>
      <c r="U18" s="120"/>
      <c r="V18" s="69"/>
    </row>
    <row r="19" spans="1:22" ht="30">
      <c r="A19" s="14"/>
      <c r="B19" s="50" t="s">
        <v>6</v>
      </c>
      <c r="C19" s="147" t="s">
        <v>121</v>
      </c>
      <c r="D19" s="147"/>
      <c r="E19" s="148"/>
      <c r="F19" s="121" t="s">
        <v>122</v>
      </c>
      <c r="G19" s="152" t="s">
        <v>127</v>
      </c>
      <c r="H19" s="153"/>
      <c r="I19" s="124" t="s">
        <v>129</v>
      </c>
      <c r="J19" s="128"/>
      <c r="K19" s="118"/>
      <c r="L19" s="118" t="s">
        <v>128</v>
      </c>
      <c r="M19" s="146"/>
      <c r="N19" s="146" t="s">
        <v>128</v>
      </c>
      <c r="O19" s="118"/>
      <c r="P19" s="118"/>
      <c r="Q19" s="118" t="s">
        <v>128</v>
      </c>
      <c r="R19" s="118"/>
      <c r="S19" s="118"/>
      <c r="T19" s="118"/>
      <c r="U19" s="118"/>
      <c r="V19" s="67"/>
    </row>
    <row r="20" spans="1:22" ht="60" customHeight="1">
      <c r="A20" s="15">
        <f>A17+1</f>
        <v>3</v>
      </c>
      <c r="B20" s="51" t="s">
        <v>5</v>
      </c>
      <c r="C20" s="144" t="s">
        <v>120</v>
      </c>
      <c r="D20" s="144"/>
      <c r="E20" s="145"/>
      <c r="F20" s="122"/>
      <c r="G20" s="154"/>
      <c r="H20" s="155"/>
      <c r="I20" s="125"/>
      <c r="J20" s="128"/>
      <c r="K20" s="119"/>
      <c r="L20" s="119"/>
      <c r="M20" s="146"/>
      <c r="N20" s="146"/>
      <c r="O20" s="119"/>
      <c r="P20" s="119"/>
      <c r="Q20" s="119"/>
      <c r="R20" s="119"/>
      <c r="S20" s="119"/>
      <c r="T20" s="119"/>
      <c r="U20" s="119"/>
      <c r="V20" s="68"/>
    </row>
    <row r="21" spans="1:22" ht="35.1" customHeight="1">
      <c r="A21" s="16"/>
      <c r="B21" s="48" t="s">
        <v>4</v>
      </c>
      <c r="C21" s="17"/>
      <c r="D21" s="49" t="s">
        <v>126</v>
      </c>
      <c r="E21" s="18"/>
      <c r="F21" s="123"/>
      <c r="G21" s="156"/>
      <c r="H21" s="157"/>
      <c r="I21" s="126"/>
      <c r="J21" s="128"/>
      <c r="K21" s="120"/>
      <c r="L21" s="120"/>
      <c r="M21" s="146"/>
      <c r="N21" s="146"/>
      <c r="O21" s="120"/>
      <c r="P21" s="120"/>
      <c r="Q21" s="120"/>
      <c r="R21" s="120"/>
      <c r="S21" s="120"/>
      <c r="T21" s="120"/>
      <c r="U21" s="120"/>
      <c r="V21" s="69"/>
    </row>
    <row r="22" spans="1:22" ht="30">
      <c r="A22" s="14"/>
      <c r="B22" s="50" t="s">
        <v>6</v>
      </c>
      <c r="C22" s="147"/>
      <c r="D22" s="147"/>
      <c r="E22" s="148"/>
      <c r="F22" s="149"/>
      <c r="G22" s="152" t="s">
        <v>40</v>
      </c>
      <c r="H22" s="153"/>
      <c r="I22" s="124"/>
      <c r="J22" s="12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67"/>
    </row>
    <row r="23" spans="1:22" ht="60" customHeight="1">
      <c r="A23" s="15">
        <f>A20+1</f>
        <v>4</v>
      </c>
      <c r="B23" s="51" t="s">
        <v>5</v>
      </c>
      <c r="C23" s="144"/>
      <c r="D23" s="144"/>
      <c r="E23" s="145"/>
      <c r="F23" s="150"/>
      <c r="G23" s="154"/>
      <c r="H23" s="155"/>
      <c r="I23" s="125"/>
      <c r="J23" s="12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68"/>
    </row>
    <row r="24" spans="1:22" ht="35.1" customHeight="1">
      <c r="A24" s="16"/>
      <c r="B24" s="48" t="s">
        <v>4</v>
      </c>
      <c r="C24" s="17"/>
      <c r="D24" s="49" t="s">
        <v>3</v>
      </c>
      <c r="E24" s="18"/>
      <c r="F24" s="151"/>
      <c r="G24" s="156"/>
      <c r="H24" s="157"/>
      <c r="I24" s="126"/>
      <c r="J24" s="128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69"/>
    </row>
    <row r="25" spans="1:22" ht="30">
      <c r="A25" s="14"/>
      <c r="B25" s="50" t="s">
        <v>6</v>
      </c>
      <c r="C25" s="147"/>
      <c r="D25" s="147"/>
      <c r="E25" s="148"/>
      <c r="F25" s="149"/>
      <c r="G25" s="152" t="s">
        <v>40</v>
      </c>
      <c r="H25" s="153"/>
      <c r="I25" s="124"/>
      <c r="J25" s="12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67"/>
    </row>
    <row r="26" spans="1:22" ht="60" customHeight="1">
      <c r="A26" s="15">
        <f>A23+1</f>
        <v>5</v>
      </c>
      <c r="B26" s="51" t="s">
        <v>5</v>
      </c>
      <c r="C26" s="144"/>
      <c r="D26" s="144"/>
      <c r="E26" s="145"/>
      <c r="F26" s="150"/>
      <c r="G26" s="154"/>
      <c r="H26" s="155"/>
      <c r="I26" s="125"/>
      <c r="J26" s="12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68"/>
    </row>
    <row r="27" spans="1:22" ht="35.1" customHeight="1">
      <c r="A27" s="16"/>
      <c r="B27" s="48" t="s">
        <v>4</v>
      </c>
      <c r="C27" s="17"/>
      <c r="D27" s="49" t="s">
        <v>3</v>
      </c>
      <c r="E27" s="18"/>
      <c r="F27" s="151"/>
      <c r="G27" s="156"/>
      <c r="H27" s="157"/>
      <c r="I27" s="126"/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69"/>
    </row>
    <row r="28" spans="1:22" ht="35.1" customHeight="1">
      <c r="A28" s="6"/>
      <c r="B28" s="19" t="s">
        <v>45</v>
      </c>
      <c r="C28" s="20"/>
      <c r="D28" s="21"/>
      <c r="E28" s="20"/>
      <c r="F28" s="22"/>
      <c r="G28" s="23"/>
      <c r="H28" s="24"/>
      <c r="I28" s="25"/>
      <c r="J28" s="25"/>
      <c r="K28" s="26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5.5">
      <c r="A29" s="28" t="s">
        <v>2</v>
      </c>
      <c r="B29" s="28"/>
      <c r="C29" s="28"/>
      <c r="D29" s="28"/>
      <c r="E29" s="28"/>
      <c r="F29" s="28"/>
      <c r="G29" s="28"/>
      <c r="H29" s="28"/>
      <c r="I29" s="28"/>
      <c r="J29" s="28"/>
      <c r="K29" s="37" t="s">
        <v>50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5.5">
      <c r="A30" s="29" t="s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0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9" customFormat="1" ht="35.1" customHeight="1">
      <c r="I31" s="63"/>
      <c r="J31" s="63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2"/>
    </row>
    <row r="32" spans="1:22" ht="39.950000000000003" customHeight="1">
      <c r="A32" s="19"/>
      <c r="B32" s="21"/>
      <c r="C32" s="6"/>
      <c r="D32" s="6"/>
      <c r="E32" s="7"/>
      <c r="F32" s="32"/>
      <c r="G32" s="33"/>
      <c r="H32" s="24"/>
    </row>
    <row r="33" s="27" customFormat="1" ht="39.950000000000003" customHeight="1"/>
  </sheetData>
  <sheetProtection algorithmName="SHA-512" hashValue="gfY53lNo1GxeWvQH1n5PIF8O+3FVYTkruNVhplYE+ATOmxUUUBP5LRP7QYZFAUIX/mJFmYm9qb4o91xQonWy4Q==" saltValue="ex4GZstRHZeVDIZgZk+8Gw==" spinCount="100000" sheet="1" objects="1" scenarios="1"/>
  <mergeCells count="95">
    <mergeCell ref="C16:E16"/>
    <mergeCell ref="G16:H18"/>
    <mergeCell ref="C19:E19"/>
    <mergeCell ref="G19:H21"/>
    <mergeCell ref="C22:E22"/>
    <mergeCell ref="G22:H24"/>
    <mergeCell ref="A10:A12"/>
    <mergeCell ref="B10:E12"/>
    <mergeCell ref="G10:H12"/>
    <mergeCell ref="I10:I11"/>
    <mergeCell ref="C13:E13"/>
    <mergeCell ref="G13:H15"/>
    <mergeCell ref="C14:E14"/>
    <mergeCell ref="L2:N3"/>
    <mergeCell ref="L4:N4"/>
    <mergeCell ref="C5:G5"/>
    <mergeCell ref="C6:G6"/>
    <mergeCell ref="J6:K6"/>
    <mergeCell ref="M6:N6"/>
    <mergeCell ref="J2:K3"/>
    <mergeCell ref="T25:T27"/>
    <mergeCell ref="U25:U27"/>
    <mergeCell ref="N25:N27"/>
    <mergeCell ref="O25:O27"/>
    <mergeCell ref="P25:P27"/>
    <mergeCell ref="Q25:Q27"/>
    <mergeCell ref="R25:R27"/>
    <mergeCell ref="S25:S27"/>
    <mergeCell ref="N19:N21"/>
    <mergeCell ref="O19:O21"/>
    <mergeCell ref="C23:E23"/>
    <mergeCell ref="C25:E25"/>
    <mergeCell ref="F25:F27"/>
    <mergeCell ref="I25:I27"/>
    <mergeCell ref="K25:K27"/>
    <mergeCell ref="F22:F24"/>
    <mergeCell ref="I22:I24"/>
    <mergeCell ref="K22:K24"/>
    <mergeCell ref="K19:K21"/>
    <mergeCell ref="C26:E26"/>
    <mergeCell ref="C20:E20"/>
    <mergeCell ref="L25:L27"/>
    <mergeCell ref="G25:H27"/>
    <mergeCell ref="A7:H8"/>
    <mergeCell ref="J7:J8"/>
    <mergeCell ref="K7:N8"/>
    <mergeCell ref="R22:R24"/>
    <mergeCell ref="S22:S24"/>
    <mergeCell ref="O13:O15"/>
    <mergeCell ref="P13:P15"/>
    <mergeCell ref="Q13:Q15"/>
    <mergeCell ref="R13:R15"/>
    <mergeCell ref="L22:L24"/>
    <mergeCell ref="M22:M24"/>
    <mergeCell ref="C17:E17"/>
    <mergeCell ref="F19:F21"/>
    <mergeCell ref="I19:I21"/>
    <mergeCell ref="L19:L21"/>
    <mergeCell ref="M19:M21"/>
    <mergeCell ref="T22:T24"/>
    <mergeCell ref="U22:U24"/>
    <mergeCell ref="P19:P21"/>
    <mergeCell ref="Q19:Q21"/>
    <mergeCell ref="R19:R21"/>
    <mergeCell ref="S19:S21"/>
    <mergeCell ref="P22:P24"/>
    <mergeCell ref="Q22:Q24"/>
    <mergeCell ref="T19:T21"/>
    <mergeCell ref="U19:U21"/>
    <mergeCell ref="T16:T18"/>
    <mergeCell ref="U16:U18"/>
    <mergeCell ref="L16:L18"/>
    <mergeCell ref="M16:M18"/>
    <mergeCell ref="N16:N18"/>
    <mergeCell ref="O16:O18"/>
    <mergeCell ref="P16:P18"/>
    <mergeCell ref="Q16:Q18"/>
    <mergeCell ref="R16:R18"/>
    <mergeCell ref="S16:S18"/>
    <mergeCell ref="T13:T15"/>
    <mergeCell ref="U13:U15"/>
    <mergeCell ref="F13:F15"/>
    <mergeCell ref="I13:I15"/>
    <mergeCell ref="J13:J27"/>
    <mergeCell ref="K13:K15"/>
    <mergeCell ref="L13:L15"/>
    <mergeCell ref="M13:M15"/>
    <mergeCell ref="F16:F18"/>
    <mergeCell ref="I16:I18"/>
    <mergeCell ref="K16:K18"/>
    <mergeCell ref="M25:M27"/>
    <mergeCell ref="N22:N24"/>
    <mergeCell ref="O22:O24"/>
    <mergeCell ref="N13:N15"/>
    <mergeCell ref="S13:S15"/>
  </mergeCells>
  <phoneticPr fontId="3"/>
  <conditionalFormatting sqref="L13 L16 L19 L22 L25">
    <cfRule type="expression" dxfId="33" priority="2">
      <formula>AND(K13="○", K13&lt;&gt;"")</formula>
    </cfRule>
  </conditionalFormatting>
  <conditionalFormatting sqref="V31 J31">
    <cfRule type="duplicateValues" dxfId="32" priority="1"/>
  </conditionalFormatting>
  <dataValidations count="7">
    <dataValidation type="list" allowBlank="1" showInputMessage="1" showErrorMessage="1" error="「○」ご記入ください" sqref="K28 K13 K16 K19 K22 K25 M13:U13 M16:U16 M19:U19 M22:U22 M25:U25 M28:U28" xr:uid="{B366DDBF-0087-49C2-AF6F-AA1D2D24A6A1}">
      <formula1>"○"</formula1>
    </dataValidation>
    <dataValidation type="list" allowBlank="1" showInputMessage="1" showErrorMessage="1" sqref="F13 F16 F19 F22 F25 F28" xr:uid="{DFD38C10-EBE0-4431-BEDA-5DDE26632F1F}">
      <formula1>"男,女"</formula1>
    </dataValidation>
    <dataValidation type="list" allowBlank="1" showInputMessage="1" sqref="V13 V16 V19 V22 V25" xr:uid="{EDA27957-2D62-4DA8-84AA-E1430B6FD9BC}">
      <formula1>"英語,ポルトガル語,中国語,スペイン,インドネシア語,タガログ語,ベトナム語"</formula1>
    </dataValidation>
    <dataValidation type="list" allowBlank="1" showInputMessage="1" sqref="I28:L28" xr:uid="{4DCD30C7-9E0D-4B4B-A1C4-03706631B49F}">
      <formula1>"ア,イ,ウ,エ,オ"</formula1>
    </dataValidation>
    <dataValidation type="custom" allowBlank="1" showInputMessage="1" showErrorMessage="1" error="協会けんぽ受診者です。" sqref="L13 L16 L19 L22 L25" xr:uid="{C7361AF1-1831-4B8F-AE27-08EF574B2A3F}">
      <formula1>$K13&lt;&gt;"○"</formula1>
    </dataValidation>
    <dataValidation type="list" allowBlank="1" showInputMessage="1" showErrorMessage="1" error="保険者番号は「01250018」のみが協会けんぽの受診対象となります。" sqref="L4" xr:uid="{CA769657-4680-4E75-A4FC-28276D50B6E4}">
      <formula1>"01250018"</formula1>
    </dataValidation>
    <dataValidation type="list" allowBlank="1" showInputMessage="1" showErrorMessage="1" error="ア～オでご記入ください" sqref="I22 I13 I16 I19 I25" xr:uid="{8E125C9C-1CBE-4071-9599-0CAC77FA7707}">
      <formula1>"ア,イ,ウ,エ,オ"</formula1>
    </dataValidation>
  </dataValidations>
  <hyperlinks>
    <hyperlink ref="C5" r:id="rId1" display="higashiomi-shoko@e-omi.ne.jp_x000a_右記QRコードを読み取り下さい。→" xr:uid="{5EC127C1-EA42-447D-8D38-9062D197C6A4}"/>
  </hyperlinks>
  <pageMargins left="0.43307086614173229" right="0.43307086614173229" top="0.35433070866141736" bottom="0.35433070866141736" header="0.31496062992125984" footer="0.31496062992125984"/>
  <pageSetup paperSize="9" scale="41" orientation="landscape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5" name="Check Box 1">
              <controlPr defaultSize="0" autoFill="0" autoLine="0" autoPict="0">
                <anchor moveWithCells="1">
                  <from>
                    <xdr:col>6</xdr:col>
                    <xdr:colOff>104775</xdr:colOff>
                    <xdr:row>12</xdr:row>
                    <xdr:rowOff>361950</xdr:rowOff>
                  </from>
                  <to>
                    <xdr:col>7</xdr:col>
                    <xdr:colOff>209550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6" name="Check Box 2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495300</xdr:rowOff>
                  </from>
                  <to>
                    <xdr:col>7</xdr:col>
                    <xdr:colOff>209550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Fill="0" autoLine="0" autoPict="0">
                <anchor moveWithCells="1">
                  <from>
                    <xdr:col>6</xdr:col>
                    <xdr:colOff>104775</xdr:colOff>
                    <xdr:row>18</xdr:row>
                    <xdr:rowOff>352425</xdr:rowOff>
                  </from>
                  <to>
                    <xdr:col>7</xdr:col>
                    <xdr:colOff>209550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485775</xdr:rowOff>
                  </from>
                  <to>
                    <xdr:col>7</xdr:col>
                    <xdr:colOff>219075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371475</xdr:rowOff>
                  </from>
                  <to>
                    <xdr:col>7</xdr:col>
                    <xdr:colOff>209550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Fill="0" autoLine="0" autoPict="0">
                <anchor moveWithCells="1">
                  <from>
                    <xdr:col>6</xdr:col>
                    <xdr:colOff>104775</xdr:colOff>
                    <xdr:row>22</xdr:row>
                    <xdr:rowOff>504825</xdr:rowOff>
                  </from>
                  <to>
                    <xdr:col>7</xdr:col>
                    <xdr:colOff>209550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24</xdr:row>
                    <xdr:rowOff>381000</xdr:rowOff>
                  </from>
                  <to>
                    <xdr:col>7</xdr:col>
                    <xdr:colOff>209550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Fill="0" autoLine="0" autoPict="0">
                <anchor moveWithCells="1">
                  <from>
                    <xdr:col>6</xdr:col>
                    <xdr:colOff>114300</xdr:colOff>
                    <xdr:row>25</xdr:row>
                    <xdr:rowOff>514350</xdr:rowOff>
                  </from>
                  <to>
                    <xdr:col>7</xdr:col>
                    <xdr:colOff>219075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3" name="Check Box 3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15</xdr:row>
                    <xdr:rowOff>371475</xdr:rowOff>
                  </from>
                  <to>
                    <xdr:col>7</xdr:col>
                    <xdr:colOff>209550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4" name="Check Box 4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16</xdr:row>
                    <xdr:rowOff>504825</xdr:rowOff>
                  </from>
                  <to>
                    <xdr:col>7</xdr:col>
                    <xdr:colOff>209550</xdr:colOff>
                    <xdr:row>17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065EC-D898-4D07-9581-C72A9FF49631}">
  <sheetPr transitionEvaluation="1" codeName="Sheet4"/>
  <dimension ref="A1:AA33"/>
  <sheetViews>
    <sheetView showGridLines="0" view="pageBreakPreview" topLeftCell="A8" zoomScale="70" zoomScaleNormal="70" zoomScaleSheetLayoutView="70" workbookViewId="0"/>
  </sheetViews>
  <sheetFormatPr defaultColWidth="8.88671875" defaultRowHeight="18.75"/>
  <cols>
    <col min="1" max="1" width="8.5546875" style="3" customWidth="1"/>
    <col min="2" max="2" width="6.77734375" style="3" customWidth="1"/>
    <col min="3" max="3" width="18.33203125" style="3" customWidth="1"/>
    <col min="4" max="4" width="4.77734375" style="3" customWidth="1"/>
    <col min="5" max="5" width="16.5546875" style="3" customWidth="1"/>
    <col min="6" max="6" width="6.33203125" style="3" bestFit="1" customWidth="1"/>
    <col min="7" max="7" width="6.33203125" style="3" customWidth="1"/>
    <col min="8" max="8" width="18.77734375" style="3" customWidth="1"/>
    <col min="9" max="9" width="8.77734375" style="3" customWidth="1"/>
    <col min="10" max="10" width="7.77734375" style="3" customWidth="1"/>
    <col min="11" max="21" width="12.77734375" style="3" customWidth="1"/>
    <col min="22" max="22" width="14.77734375" style="3" customWidth="1"/>
    <col min="23" max="25" width="5" style="3" customWidth="1"/>
    <col min="26" max="26" width="0" style="3" hidden="1" customWidth="1"/>
    <col min="27" max="16384" width="8.88671875" style="3"/>
  </cols>
  <sheetData>
    <row r="1" spans="1:27" ht="36.75" customHeight="1" thickBot="1">
      <c r="A1" s="116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"/>
      <c r="R1" s="117">
        <f ca="1">TODAY()</f>
        <v>46195</v>
      </c>
      <c r="S1" s="117"/>
      <c r="T1" s="117"/>
      <c r="U1" s="111" t="str">
        <f>TEXT(Z1,"#0")&amp;"/"</f>
        <v>0/</v>
      </c>
      <c r="V1" s="28" t="str">
        <f>TEXT(Z9,"#0")&amp;"頁"</f>
        <v>0頁</v>
      </c>
      <c r="Z1" s="3">
        <f>IF('1-5人'!$C$14="",0,1)</f>
        <v>0</v>
      </c>
      <c r="AA1" s="3">
        <f>SUM(Z1:Z8)</f>
        <v>0</v>
      </c>
    </row>
    <row r="2" spans="1:27" ht="19.5" customHeight="1">
      <c r="A2" s="52"/>
      <c r="B2" s="2"/>
      <c r="C2" s="2"/>
      <c r="D2" s="2"/>
      <c r="E2" s="2"/>
      <c r="F2" s="2"/>
      <c r="G2" s="2"/>
      <c r="H2" s="2"/>
      <c r="I2" s="2"/>
      <c r="J2" s="173" t="s">
        <v>36</v>
      </c>
      <c r="K2" s="174"/>
      <c r="L2" s="199"/>
      <c r="M2" s="200"/>
      <c r="N2" s="201"/>
      <c r="P2" s="2"/>
      <c r="Q2" s="73" t="s">
        <v>93</v>
      </c>
      <c r="R2" s="220"/>
      <c r="S2" s="221"/>
      <c r="T2" s="221"/>
      <c r="U2" s="221"/>
      <c r="V2" s="222"/>
      <c r="Z2" s="3">
        <f>IF('6-10人'!$C$14="",0,1)</f>
        <v>0</v>
      </c>
    </row>
    <row r="3" spans="1:27" ht="60" customHeight="1" thickBot="1">
      <c r="A3" s="116" t="s">
        <v>44</v>
      </c>
      <c r="C3" s="2"/>
      <c r="D3" s="2"/>
      <c r="E3" s="2"/>
      <c r="F3" s="2"/>
      <c r="G3" s="2"/>
      <c r="H3" s="2"/>
      <c r="I3" s="2"/>
      <c r="J3" s="175"/>
      <c r="K3" s="176"/>
      <c r="L3" s="202"/>
      <c r="M3" s="203"/>
      <c r="N3" s="204"/>
      <c r="Q3" s="74" t="s">
        <v>35</v>
      </c>
      <c r="R3" s="217"/>
      <c r="S3" s="218"/>
      <c r="T3" s="218"/>
      <c r="U3" s="218"/>
      <c r="V3" s="219"/>
      <c r="Z3" s="3">
        <f>IF('11-15人'!$C$14="",0,1)</f>
        <v>0</v>
      </c>
    </row>
    <row r="4" spans="1:27" ht="60" customHeight="1" thickBot="1">
      <c r="A4" s="63" t="s">
        <v>34</v>
      </c>
      <c r="B4" s="63" t="s">
        <v>29</v>
      </c>
      <c r="C4" s="40" t="s">
        <v>33</v>
      </c>
      <c r="D4" s="62"/>
      <c r="E4" s="62"/>
      <c r="F4" s="62"/>
      <c r="G4" s="2"/>
      <c r="H4" s="2"/>
      <c r="I4" s="2"/>
      <c r="J4" s="46" t="s">
        <v>32</v>
      </c>
      <c r="K4" s="47"/>
      <c r="L4" s="208"/>
      <c r="M4" s="209"/>
      <c r="N4" s="210"/>
      <c r="Q4" s="75" t="s">
        <v>31</v>
      </c>
      <c r="R4" s="217"/>
      <c r="S4" s="218"/>
      <c r="T4" s="218"/>
      <c r="U4" s="218"/>
      <c r="V4" s="219"/>
      <c r="Z4" s="3">
        <f>IF('16-20人'!$C$14="",0,1)</f>
        <v>0</v>
      </c>
    </row>
    <row r="5" spans="1:27" ht="60" customHeight="1" thickBot="1">
      <c r="A5" s="71" t="s">
        <v>94</v>
      </c>
      <c r="B5" s="5" t="s">
        <v>29</v>
      </c>
      <c r="C5" s="167" t="s">
        <v>97</v>
      </c>
      <c r="D5" s="167"/>
      <c r="E5" s="167"/>
      <c r="F5" s="167"/>
      <c r="G5" s="167"/>
      <c r="H5" s="1"/>
      <c r="I5" s="1"/>
      <c r="N5" s="6"/>
      <c r="Q5" s="76" t="s">
        <v>30</v>
      </c>
      <c r="R5" s="217"/>
      <c r="S5" s="218"/>
      <c r="T5" s="218"/>
      <c r="U5" s="218"/>
      <c r="V5" s="219"/>
      <c r="Z5" s="3">
        <f>IF('21-25人'!$C$14="",0,1)</f>
        <v>0</v>
      </c>
    </row>
    <row r="6" spans="1:27" ht="60" customHeight="1" thickBot="1">
      <c r="A6" s="63" t="s">
        <v>95</v>
      </c>
      <c r="B6" s="63" t="s">
        <v>96</v>
      </c>
      <c r="C6" s="168" t="s">
        <v>110</v>
      </c>
      <c r="D6" s="168"/>
      <c r="E6" s="168"/>
      <c r="F6" s="168"/>
      <c r="G6" s="168"/>
      <c r="H6" s="2"/>
      <c r="I6" s="8"/>
      <c r="J6" s="169" t="s">
        <v>51</v>
      </c>
      <c r="K6" s="170"/>
      <c r="L6" s="64" t="str">
        <f>IF(TEXT(SUM('1-5人:36-40人'!$J$31),"#0")&amp;"人"="0人","人",TEXT(SUM('1-5人:36-40人'!$J$31),"#0")&amp;"人")</f>
        <v>人</v>
      </c>
      <c r="M6" s="171" t="str">
        <f>"\"&amp;TEXT(IF(calculate!$D$2,calculate!$D$2,""),"#,#0")</f>
        <v>\</v>
      </c>
      <c r="N6" s="172"/>
      <c r="Q6" s="77" t="s">
        <v>28</v>
      </c>
      <c r="R6" s="226"/>
      <c r="S6" s="228"/>
      <c r="T6" s="70" t="s">
        <v>116</v>
      </c>
      <c r="U6" s="226"/>
      <c r="V6" s="227"/>
      <c r="Z6" s="3">
        <f>IF('26-30人'!$C$14="",0,1)</f>
        <v>0</v>
      </c>
    </row>
    <row r="7" spans="1:27" ht="60" customHeight="1" thickBot="1">
      <c r="A7" s="136" t="s">
        <v>90</v>
      </c>
      <c r="B7" s="137"/>
      <c r="C7" s="137"/>
      <c r="D7" s="137"/>
      <c r="E7" s="137"/>
      <c r="F7" s="137"/>
      <c r="G7" s="137"/>
      <c r="H7" s="138"/>
      <c r="J7" s="142"/>
      <c r="K7" s="143"/>
      <c r="L7" s="143"/>
      <c r="M7" s="143"/>
      <c r="N7" s="143"/>
      <c r="Q7" s="78" t="s">
        <v>92</v>
      </c>
      <c r="R7" s="223"/>
      <c r="S7" s="224"/>
      <c r="T7" s="224"/>
      <c r="U7" s="224"/>
      <c r="V7" s="225"/>
      <c r="Z7" s="3">
        <f>IF('31-35人'!$C$14="",0,1)</f>
        <v>0</v>
      </c>
    </row>
    <row r="8" spans="1:27" ht="36.75" customHeight="1" thickBot="1">
      <c r="A8" s="139"/>
      <c r="B8" s="140"/>
      <c r="C8" s="140"/>
      <c r="D8" s="140"/>
      <c r="E8" s="140"/>
      <c r="F8" s="140"/>
      <c r="G8" s="140"/>
      <c r="H8" s="141"/>
      <c r="J8" s="142"/>
      <c r="K8" s="143"/>
      <c r="L8" s="143"/>
      <c r="M8" s="143"/>
      <c r="N8" s="143"/>
      <c r="Z8" s="3">
        <f>IF('36-40人'!$C$14="",0,1)</f>
        <v>0</v>
      </c>
    </row>
    <row r="9" spans="1:27" ht="20.100000000000001" customHeight="1">
      <c r="A9" s="6"/>
      <c r="B9" s="6"/>
      <c r="C9" s="6"/>
      <c r="D9" s="6"/>
      <c r="E9" s="6"/>
      <c r="F9" s="6"/>
      <c r="G9" s="6"/>
      <c r="H9" s="6"/>
      <c r="L9" s="9"/>
      <c r="M9" s="9"/>
      <c r="N9" s="6"/>
      <c r="O9" s="6"/>
      <c r="P9" s="6"/>
      <c r="Q9" s="6"/>
      <c r="R9" s="6"/>
      <c r="S9" s="6"/>
      <c r="T9" s="6"/>
      <c r="U9" s="6"/>
      <c r="Z9" s="3">
        <f>SUM(Z1:Z8)</f>
        <v>0</v>
      </c>
    </row>
    <row r="10" spans="1:27" ht="20.25" customHeight="1">
      <c r="A10" s="177" t="s">
        <v>42</v>
      </c>
      <c r="B10" s="180" t="s">
        <v>89</v>
      </c>
      <c r="C10" s="181"/>
      <c r="D10" s="181"/>
      <c r="E10" s="182"/>
      <c r="F10" s="10"/>
      <c r="G10" s="180" t="s">
        <v>43</v>
      </c>
      <c r="H10" s="189"/>
      <c r="I10" s="194" t="s">
        <v>84</v>
      </c>
      <c r="J10" s="60" t="s">
        <v>46</v>
      </c>
      <c r="K10" s="61" t="s">
        <v>26</v>
      </c>
      <c r="L10" s="58" t="s">
        <v>56</v>
      </c>
      <c r="M10" s="60" t="s">
        <v>25</v>
      </c>
      <c r="N10" s="60" t="s">
        <v>24</v>
      </c>
      <c r="O10" s="60" t="s">
        <v>23</v>
      </c>
      <c r="P10" s="60" t="s">
        <v>22</v>
      </c>
      <c r="Q10" s="60" t="s">
        <v>21</v>
      </c>
      <c r="R10" s="60" t="s">
        <v>20</v>
      </c>
      <c r="S10" s="60" t="s">
        <v>19</v>
      </c>
      <c r="T10" s="60" t="s">
        <v>18</v>
      </c>
      <c r="U10" s="60" t="s">
        <v>47</v>
      </c>
      <c r="V10" s="11"/>
    </row>
    <row r="11" spans="1:27" ht="43.5" customHeight="1">
      <c r="A11" s="178"/>
      <c r="B11" s="183"/>
      <c r="C11" s="184"/>
      <c r="D11" s="184"/>
      <c r="E11" s="185"/>
      <c r="F11" s="12" t="s">
        <v>17</v>
      </c>
      <c r="G11" s="190"/>
      <c r="H11" s="191"/>
      <c r="I11" s="195"/>
      <c r="J11" s="59" t="s">
        <v>87</v>
      </c>
      <c r="K11" s="53" t="s">
        <v>85</v>
      </c>
      <c r="L11" s="54" t="s">
        <v>88</v>
      </c>
      <c r="M11" s="53" t="s">
        <v>16</v>
      </c>
      <c r="N11" s="53" t="s">
        <v>15</v>
      </c>
      <c r="O11" s="53" t="s">
        <v>14</v>
      </c>
      <c r="P11" s="53" t="s">
        <v>13</v>
      </c>
      <c r="Q11" s="53" t="s">
        <v>12</v>
      </c>
      <c r="R11" s="53" t="s">
        <v>11</v>
      </c>
      <c r="S11" s="55" t="s">
        <v>10</v>
      </c>
      <c r="T11" s="55" t="s">
        <v>9</v>
      </c>
      <c r="U11" s="55" t="s">
        <v>8</v>
      </c>
      <c r="V11" s="65" t="s">
        <v>7</v>
      </c>
    </row>
    <row r="12" spans="1:27" ht="45" customHeight="1">
      <c r="A12" s="179"/>
      <c r="B12" s="186"/>
      <c r="C12" s="187"/>
      <c r="D12" s="187"/>
      <c r="E12" s="188"/>
      <c r="F12" s="13" t="s">
        <v>39</v>
      </c>
      <c r="G12" s="192"/>
      <c r="H12" s="193"/>
      <c r="I12" s="39" t="s">
        <v>86</v>
      </c>
      <c r="J12" s="60" t="s">
        <v>49</v>
      </c>
      <c r="K12" s="56">
        <v>5500</v>
      </c>
      <c r="L12" s="38" t="s">
        <v>62</v>
      </c>
      <c r="M12" s="57">
        <v>1650</v>
      </c>
      <c r="N12" s="57">
        <v>4950</v>
      </c>
      <c r="O12" s="57">
        <v>1870</v>
      </c>
      <c r="P12" s="57">
        <v>1980</v>
      </c>
      <c r="Q12" s="57">
        <v>880</v>
      </c>
      <c r="R12" s="57">
        <v>1100</v>
      </c>
      <c r="S12" s="57">
        <v>1210</v>
      </c>
      <c r="T12" s="57">
        <v>3300</v>
      </c>
      <c r="U12" s="57">
        <v>3300</v>
      </c>
      <c r="V12" s="66"/>
    </row>
    <row r="13" spans="1:27" ht="30">
      <c r="A13" s="14"/>
      <c r="B13" s="50" t="s">
        <v>6</v>
      </c>
      <c r="C13" s="147"/>
      <c r="D13" s="147"/>
      <c r="E13" s="148"/>
      <c r="F13" s="121"/>
      <c r="G13" s="211" t="s">
        <v>124</v>
      </c>
      <c r="H13" s="212"/>
      <c r="I13" s="124"/>
      <c r="J13" s="127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205"/>
    </row>
    <row r="14" spans="1:27" ht="60" customHeight="1">
      <c r="A14" s="15">
        <v>1</v>
      </c>
      <c r="B14" s="51" t="s">
        <v>5</v>
      </c>
      <c r="C14" s="144"/>
      <c r="D14" s="144"/>
      <c r="E14" s="145"/>
      <c r="F14" s="122"/>
      <c r="G14" s="213"/>
      <c r="H14" s="214"/>
      <c r="I14" s="125"/>
      <c r="J14" s="128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206"/>
    </row>
    <row r="15" spans="1:27" ht="35.1" customHeight="1">
      <c r="A15" s="16"/>
      <c r="B15" s="48" t="s">
        <v>4</v>
      </c>
      <c r="C15" s="88"/>
      <c r="D15" s="49" t="s">
        <v>3</v>
      </c>
      <c r="E15" s="89"/>
      <c r="F15" s="123"/>
      <c r="G15" s="215"/>
      <c r="H15" s="216"/>
      <c r="I15" s="126"/>
      <c r="J15" s="12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207"/>
    </row>
    <row r="16" spans="1:27" ht="30">
      <c r="A16" s="14"/>
      <c r="B16" s="50" t="s">
        <v>6</v>
      </c>
      <c r="C16" s="147"/>
      <c r="D16" s="147"/>
      <c r="E16" s="148"/>
      <c r="F16" s="121"/>
      <c r="G16" s="211" t="s">
        <v>124</v>
      </c>
      <c r="H16" s="212"/>
      <c r="I16" s="124"/>
      <c r="J16" s="128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205"/>
    </row>
    <row r="17" spans="1:22" ht="60" customHeight="1">
      <c r="A17" s="15">
        <f>A14+1</f>
        <v>2</v>
      </c>
      <c r="B17" s="51" t="s">
        <v>5</v>
      </c>
      <c r="C17" s="144"/>
      <c r="D17" s="144"/>
      <c r="E17" s="145"/>
      <c r="F17" s="122"/>
      <c r="G17" s="213"/>
      <c r="H17" s="214"/>
      <c r="I17" s="125"/>
      <c r="J17" s="128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206"/>
    </row>
    <row r="18" spans="1:22" ht="35.1" customHeight="1">
      <c r="A18" s="16"/>
      <c r="B18" s="48" t="s">
        <v>4</v>
      </c>
      <c r="C18" s="88"/>
      <c r="D18" s="49" t="s">
        <v>3</v>
      </c>
      <c r="E18" s="89"/>
      <c r="F18" s="123"/>
      <c r="G18" s="215"/>
      <c r="H18" s="216"/>
      <c r="I18" s="126"/>
      <c r="J18" s="12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207"/>
    </row>
    <row r="19" spans="1:22" ht="30">
      <c r="A19" s="14"/>
      <c r="B19" s="50" t="s">
        <v>6</v>
      </c>
      <c r="C19" s="147"/>
      <c r="D19" s="147"/>
      <c r="E19" s="148"/>
      <c r="F19" s="121"/>
      <c r="G19" s="211" t="s">
        <v>124</v>
      </c>
      <c r="H19" s="212"/>
      <c r="I19" s="124"/>
      <c r="J19" s="128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205"/>
    </row>
    <row r="20" spans="1:22" ht="60" customHeight="1">
      <c r="A20" s="15">
        <f>A17+1</f>
        <v>3</v>
      </c>
      <c r="B20" s="51" t="s">
        <v>5</v>
      </c>
      <c r="C20" s="144"/>
      <c r="D20" s="144"/>
      <c r="E20" s="145"/>
      <c r="F20" s="122"/>
      <c r="G20" s="213"/>
      <c r="H20" s="214"/>
      <c r="I20" s="125"/>
      <c r="J20" s="128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206"/>
    </row>
    <row r="21" spans="1:22" ht="35.1" customHeight="1">
      <c r="A21" s="16"/>
      <c r="B21" s="48" t="s">
        <v>4</v>
      </c>
      <c r="C21" s="88"/>
      <c r="D21" s="49" t="s">
        <v>3</v>
      </c>
      <c r="E21" s="89"/>
      <c r="F21" s="123"/>
      <c r="G21" s="215"/>
      <c r="H21" s="216"/>
      <c r="I21" s="126"/>
      <c r="J21" s="12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207"/>
    </row>
    <row r="22" spans="1:22" ht="30">
      <c r="A22" s="14"/>
      <c r="B22" s="50" t="s">
        <v>6</v>
      </c>
      <c r="C22" s="147"/>
      <c r="D22" s="147"/>
      <c r="E22" s="148"/>
      <c r="F22" s="121"/>
      <c r="G22" s="211" t="s">
        <v>124</v>
      </c>
      <c r="H22" s="212"/>
      <c r="I22" s="124"/>
      <c r="J22" s="128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205"/>
    </row>
    <row r="23" spans="1:22" ht="60" customHeight="1">
      <c r="A23" s="15">
        <f>A20+1</f>
        <v>4</v>
      </c>
      <c r="B23" s="51" t="s">
        <v>5</v>
      </c>
      <c r="C23" s="144"/>
      <c r="D23" s="144"/>
      <c r="E23" s="145"/>
      <c r="F23" s="122"/>
      <c r="G23" s="213"/>
      <c r="H23" s="214"/>
      <c r="I23" s="125"/>
      <c r="J23" s="128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206"/>
    </row>
    <row r="24" spans="1:22" ht="35.1" customHeight="1">
      <c r="A24" s="16"/>
      <c r="B24" s="48" t="s">
        <v>4</v>
      </c>
      <c r="C24" s="88"/>
      <c r="D24" s="49" t="s">
        <v>3</v>
      </c>
      <c r="E24" s="89"/>
      <c r="F24" s="123"/>
      <c r="G24" s="215"/>
      <c r="H24" s="216"/>
      <c r="I24" s="126"/>
      <c r="J24" s="12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207"/>
    </row>
    <row r="25" spans="1:22" ht="30">
      <c r="A25" s="14"/>
      <c r="B25" s="50" t="s">
        <v>6</v>
      </c>
      <c r="C25" s="147"/>
      <c r="D25" s="147"/>
      <c r="E25" s="148"/>
      <c r="F25" s="121"/>
      <c r="G25" s="211" t="s">
        <v>124</v>
      </c>
      <c r="H25" s="212"/>
      <c r="I25" s="124"/>
      <c r="J25" s="128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205"/>
    </row>
    <row r="26" spans="1:22" ht="60" customHeight="1">
      <c r="A26" s="15">
        <f>A23+1</f>
        <v>5</v>
      </c>
      <c r="B26" s="51" t="s">
        <v>5</v>
      </c>
      <c r="C26" s="144"/>
      <c r="D26" s="144"/>
      <c r="E26" s="145"/>
      <c r="F26" s="122"/>
      <c r="G26" s="213"/>
      <c r="H26" s="214"/>
      <c r="I26" s="125"/>
      <c r="J26" s="128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206"/>
    </row>
    <row r="27" spans="1:22" ht="35.1" customHeight="1">
      <c r="A27" s="16"/>
      <c r="B27" s="48" t="s">
        <v>4</v>
      </c>
      <c r="C27" s="88"/>
      <c r="D27" s="49" t="s">
        <v>3</v>
      </c>
      <c r="E27" s="89"/>
      <c r="F27" s="123"/>
      <c r="G27" s="215"/>
      <c r="H27" s="216"/>
      <c r="I27" s="126"/>
      <c r="J27" s="129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207"/>
    </row>
    <row r="28" spans="1:22" ht="35.1" customHeight="1">
      <c r="A28" s="6"/>
      <c r="B28" s="19" t="s">
        <v>45</v>
      </c>
      <c r="C28" s="20"/>
      <c r="D28" s="21"/>
      <c r="E28" s="20"/>
      <c r="F28" s="22"/>
      <c r="G28" s="23"/>
      <c r="H28" s="24"/>
      <c r="I28" s="25"/>
      <c r="J28" s="25"/>
      <c r="K28" s="26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5.5">
      <c r="A29" s="28" t="s">
        <v>2</v>
      </c>
      <c r="B29" s="28"/>
      <c r="C29" s="28"/>
      <c r="D29" s="28"/>
      <c r="E29" s="28"/>
      <c r="F29" s="28"/>
      <c r="G29" s="28"/>
      <c r="H29" s="28"/>
      <c r="I29" s="28"/>
      <c r="J29" s="28"/>
      <c r="K29" s="37" t="s">
        <v>50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5.5">
      <c r="A30" s="29" t="s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0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9" customFormat="1" ht="35.1" hidden="1" customHeight="1">
      <c r="I31" s="35" t="s">
        <v>41</v>
      </c>
      <c r="J31" s="36">
        <f>COUNTA($C$14,$C$17,$C$20,$C$23,$C$26)</f>
        <v>0</v>
      </c>
      <c r="K31" s="30" t="str">
        <f>IF(COUNTA(K13:K27),COUNTA(K13:K27),"")</f>
        <v/>
      </c>
      <c r="L31" s="30" t="str">
        <f>IF(COUNTA(L13:L27),COUNTA(L13:L27),"")</f>
        <v/>
      </c>
      <c r="M31" s="30" t="str">
        <f t="shared" ref="M31:U31" si="0">IF(COUNTA(M13:M27),COUNTA(M13:M27),"")</f>
        <v/>
      </c>
      <c r="N31" s="30" t="str">
        <f>IF(COUNTA(N13:N27),COUNTA(N13:N27),"")</f>
        <v/>
      </c>
      <c r="O31" s="30" t="str">
        <f t="shared" si="0"/>
        <v/>
      </c>
      <c r="P31" s="30" t="str">
        <f t="shared" si="0"/>
        <v/>
      </c>
      <c r="Q31" s="30" t="str">
        <f>IF(COUNTA(Q13:Q27),COUNTA(Q13:Q27),"")</f>
        <v/>
      </c>
      <c r="R31" s="30" t="str">
        <f t="shared" si="0"/>
        <v/>
      </c>
      <c r="S31" s="30" t="str">
        <f t="shared" si="0"/>
        <v/>
      </c>
      <c r="T31" s="30" t="str">
        <f t="shared" si="0"/>
        <v/>
      </c>
      <c r="U31" s="30" t="str">
        <f t="shared" si="0"/>
        <v/>
      </c>
      <c r="V31" s="31" t="str">
        <f>TEXT(IF(SUM(K31:L31),SUM(K31:L31),""),"#0")&amp;"人"</f>
        <v>人</v>
      </c>
    </row>
    <row r="32" spans="1:22" ht="39.950000000000003" customHeight="1">
      <c r="A32" s="19"/>
      <c r="B32" s="21"/>
      <c r="C32" s="6"/>
      <c r="D32" s="6"/>
      <c r="E32" s="7"/>
      <c r="F32" s="32"/>
      <c r="G32" s="33"/>
      <c r="H32" s="24"/>
    </row>
    <row r="33" s="27" customFormat="1" ht="39.950000000000003" customHeight="1"/>
  </sheetData>
  <sheetProtection algorithmName="SHA-512" hashValue="DVAAwO68mz9ix7v9xWGU5Xym4+m+NmKDsRz3GL/GFpGo1Esxo4gdz3lVC91DQN3YBE8YuyiMFKVx8Jt3XeGKXg==" saltValue="bKd99GzlG0g8i3D/rJVxSQ==" spinCount="100000" sheet="1" objects="1" scenarios="1"/>
  <protectedRanges>
    <protectedRange sqref="L2:N4 R7:V7 U6:V6 R6:S6 R2:V5 K13:V27 E27:I27 C27 C25:I26 E24:I24 C24 C22:I23 E21:I21 C21 C19:I20 E18:I18 C18 C16:I17 E15:I15 C15 C13:I14" name="入力エリア"/>
  </protectedRanges>
  <mergeCells count="107">
    <mergeCell ref="R3:V3"/>
    <mergeCell ref="R2:V2"/>
    <mergeCell ref="R7:V7"/>
    <mergeCell ref="U6:V6"/>
    <mergeCell ref="R6:S6"/>
    <mergeCell ref="R5:V5"/>
    <mergeCell ref="R4:V4"/>
    <mergeCell ref="V13:V15"/>
    <mergeCell ref="V16:V18"/>
    <mergeCell ref="V25:V27"/>
    <mergeCell ref="C22:E22"/>
    <mergeCell ref="C19:E19"/>
    <mergeCell ref="C16:E16"/>
    <mergeCell ref="C13:E13"/>
    <mergeCell ref="J13:J27"/>
    <mergeCell ref="I25:I27"/>
    <mergeCell ref="C26:E26"/>
    <mergeCell ref="C23:E23"/>
    <mergeCell ref="C20:E20"/>
    <mergeCell ref="C17:E17"/>
    <mergeCell ref="C14:E14"/>
    <mergeCell ref="G13:H15"/>
    <mergeCell ref="G16:H18"/>
    <mergeCell ref="G19:H21"/>
    <mergeCell ref="G22:H24"/>
    <mergeCell ref="G25:H27"/>
    <mergeCell ref="U19:U21"/>
    <mergeCell ref="U16:U18"/>
    <mergeCell ref="U13:U15"/>
    <mergeCell ref="L25:L27"/>
    <mergeCell ref="T13:T15"/>
    <mergeCell ref="F13:F15"/>
    <mergeCell ref="I13:I15"/>
    <mergeCell ref="I16:I18"/>
    <mergeCell ref="I19:I21"/>
    <mergeCell ref="I22:I24"/>
    <mergeCell ref="K13:K15"/>
    <mergeCell ref="L22:L24"/>
    <mergeCell ref="K19:K21"/>
    <mergeCell ref="V19:V21"/>
    <mergeCell ref="V22:V24"/>
    <mergeCell ref="L4:N4"/>
    <mergeCell ref="M6:N6"/>
    <mergeCell ref="L13:L15"/>
    <mergeCell ref="L16:L18"/>
    <mergeCell ref="L19:L21"/>
    <mergeCell ref="R16:R18"/>
    <mergeCell ref="M19:M21"/>
    <mergeCell ref="M13:M15"/>
    <mergeCell ref="U22:U24"/>
    <mergeCell ref="Q22:Q24"/>
    <mergeCell ref="O13:O15"/>
    <mergeCell ref="O16:O18"/>
    <mergeCell ref="M22:M24"/>
    <mergeCell ref="N22:N24"/>
    <mergeCell ref="O22:O24"/>
    <mergeCell ref="J2:K3"/>
    <mergeCell ref="A7:H8"/>
    <mergeCell ref="I10:I11"/>
    <mergeCell ref="G10:H12"/>
    <mergeCell ref="B10:E12"/>
    <mergeCell ref="A10:A12"/>
    <mergeCell ref="L2:N3"/>
    <mergeCell ref="C6:G6"/>
    <mergeCell ref="C5:G5"/>
    <mergeCell ref="J7:J8"/>
    <mergeCell ref="K7:N8"/>
    <mergeCell ref="J6:K6"/>
    <mergeCell ref="O25:O27"/>
    <mergeCell ref="N25:N27"/>
    <mergeCell ref="O19:O21"/>
    <mergeCell ref="N13:N15"/>
    <mergeCell ref="U25:U27"/>
    <mergeCell ref="R13:R15"/>
    <mergeCell ref="S13:S15"/>
    <mergeCell ref="Q19:Q21"/>
    <mergeCell ref="P13:P15"/>
    <mergeCell ref="P19:P21"/>
    <mergeCell ref="P16:P18"/>
    <mergeCell ref="Q16:Q18"/>
    <mergeCell ref="Q13:Q15"/>
    <mergeCell ref="T16:T18"/>
    <mergeCell ref="R19:R21"/>
    <mergeCell ref="C25:E25"/>
    <mergeCell ref="N16:N18"/>
    <mergeCell ref="T25:T27"/>
    <mergeCell ref="R22:R24"/>
    <mergeCell ref="S22:S24"/>
    <mergeCell ref="T22:T24"/>
    <mergeCell ref="K25:K27"/>
    <mergeCell ref="S19:S21"/>
    <mergeCell ref="T19:T21"/>
    <mergeCell ref="F25:F27"/>
    <mergeCell ref="K22:K24"/>
    <mergeCell ref="K16:K18"/>
    <mergeCell ref="S16:S18"/>
    <mergeCell ref="P22:P24"/>
    <mergeCell ref="S25:S27"/>
    <mergeCell ref="F22:F24"/>
    <mergeCell ref="F19:F21"/>
    <mergeCell ref="F16:F18"/>
    <mergeCell ref="P25:P27"/>
    <mergeCell ref="Q25:Q27"/>
    <mergeCell ref="R25:R27"/>
    <mergeCell ref="M25:M27"/>
    <mergeCell ref="M16:M18"/>
    <mergeCell ref="N19:N21"/>
  </mergeCells>
  <phoneticPr fontId="3"/>
  <conditionalFormatting sqref="L13 L16 L19 L22 L25">
    <cfRule type="expression" dxfId="31" priority="5">
      <formula>AND(K13="○", K13&lt;&gt;"")</formula>
    </cfRule>
  </conditionalFormatting>
  <conditionalFormatting sqref="M13:M27">
    <cfRule type="expression" dxfId="30" priority="2">
      <formula>AND(K13="○", K13&lt;&gt;"")</formula>
    </cfRule>
  </conditionalFormatting>
  <conditionalFormatting sqref="N13:N27">
    <cfRule type="expression" dxfId="29" priority="1">
      <formula>AND(K13="○", K13&lt;&gt;"")</formula>
    </cfRule>
  </conditionalFormatting>
  <conditionalFormatting sqref="V31 J31">
    <cfRule type="duplicateValues" dxfId="28" priority="3"/>
  </conditionalFormatting>
  <dataValidations count="10">
    <dataValidation type="list" allowBlank="1" showInputMessage="1" showErrorMessage="1" error="「○」ご記入ください" sqref="K28 K13 K16 K19 K22 K25 O16:U16 O19:U19 O22:U22 O25:U25 M28:U28 O13:U13" xr:uid="{FA99E564-7D7C-4974-803E-09BEF6DBE4C8}">
      <formula1>"○"</formula1>
    </dataValidation>
    <dataValidation type="list" allowBlank="1" showInputMessage="1" sqref="I28:L28" xr:uid="{D2DAA88E-D99E-40EE-A178-F1AFFD8595A4}">
      <formula1>"ア,イ,ウ,エ,オ"</formula1>
    </dataValidation>
    <dataValidation type="list" allowBlank="1" showInputMessage="1" sqref="V13 V16 V19 V22 V25" xr:uid="{F6773511-62BC-4B96-A6D6-80EC4DDC5881}">
      <formula1>"英語,ポルトガル語,中国語,スペイン,インドネシア語,タガログ語,ベトナム語"</formula1>
    </dataValidation>
    <dataValidation type="list" allowBlank="1" showInputMessage="1" showErrorMessage="1" sqref="F13 F16 F19 F22 F25 F28" xr:uid="{4CF48779-177C-43BA-932D-45F9DF20F0A0}">
      <formula1>"男,女"</formula1>
    </dataValidation>
    <dataValidation type="list" allowBlank="1" showInputMessage="1" showErrorMessage="1" error="ア～オでご記入ください" sqref="I22 I13 I16 I19 I25" xr:uid="{8B61919B-8C76-427A-AC33-DAB4FEF364B4}">
      <formula1>"ア,イ,ウ,エ,オ"</formula1>
    </dataValidation>
    <dataValidation type="list" allowBlank="1" showInputMessage="1" showErrorMessage="1" error="保険者番号は「01250018」のみが協会けんぽの受診対象となります。" sqref="L4" xr:uid="{2B31E5FF-B1F0-45FF-9F69-B26BCF104B3A}">
      <formula1>"01250018"</formula1>
    </dataValidation>
    <dataValidation type="list" allowBlank="1" showInputMessage="1" showErrorMessage="1" error="「○」ご記入ください" promptTitle="「○」をご記入ください。" prompt="協会けんぽ一般健診の受診者はこちらの検査が含まれています。" sqref="M16:N27" xr:uid="{EC2F741A-A6A8-4919-ADDF-6633013F991E}">
      <formula1>"○"</formula1>
    </dataValidation>
    <dataValidation type="list" allowBlank="1" showInputMessage="1" showErrorMessage="1" error="「○」でご回答ください。" promptTitle="「○」をご記入ください。" prompt="協会けんぽ一般健診の受診者はこちらの検査が含まれています。" sqref="M13:N15" xr:uid="{1D3CC8EC-8309-4995-9D7E-5507EE7ACC8F}">
      <formula1>"○"</formula1>
    </dataValidation>
    <dataValidation type="list" allowBlank="1" showInputMessage="1" showErrorMessage="1" prompt="協会けんぽ加入かつ35歳以上の方であれば「①協会けんぽ一般健診」の受診が可能です。" sqref="L16:L27" xr:uid="{6F875729-A867-47D5-B098-64263C7D45DA}">
      <formula1>"○"</formula1>
    </dataValidation>
    <dataValidation type="list" allowBlank="1" showInputMessage="1" showErrorMessage="1" error="「○」でご回答ください。" prompt="協会けんぽ加入かつ35歳以上の方であれば「①協会けんぽ一般健診」の受診が可能です。" sqref="L13:L15" xr:uid="{E21A2FE5-030F-4878-BF3E-E0540FF7D7BD}">
      <formula1>"○"</formula1>
    </dataValidation>
  </dataValidations>
  <hyperlinks>
    <hyperlink ref="C5" r:id="rId1" display="higashiomi-shoko@e-omi.ne.jp_x000a_右記QRコードを読み取り下さい。→" xr:uid="{CDDA56D4-7101-413F-A210-8D94FA0A69E9}"/>
  </hyperlink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45" orientation="landscape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342900</xdr:rowOff>
                  </from>
                  <to>
                    <xdr:col>7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6</xdr:col>
                    <xdr:colOff>133350</xdr:colOff>
                    <xdr:row>22</xdr:row>
                    <xdr:rowOff>476250</xdr:rowOff>
                  </from>
                  <to>
                    <xdr:col>7</xdr:col>
                    <xdr:colOff>238125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7" name="Check Box 63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24</xdr:row>
                    <xdr:rowOff>323850</xdr:rowOff>
                  </from>
                  <to>
                    <xdr:col>7</xdr:col>
                    <xdr:colOff>228600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8" name="Check Box 64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25</xdr:row>
                    <xdr:rowOff>457200</xdr:rowOff>
                  </from>
                  <to>
                    <xdr:col>7</xdr:col>
                    <xdr:colOff>228600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" name="Check Box 94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16</xdr:row>
                    <xdr:rowOff>76200</xdr:rowOff>
                  </from>
                  <to>
                    <xdr:col>7</xdr:col>
                    <xdr:colOff>238125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0" name="Check Box 95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16</xdr:row>
                    <xdr:rowOff>476250</xdr:rowOff>
                  </from>
                  <to>
                    <xdr:col>7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" name="Check Box 110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13</xdr:row>
                    <xdr:rowOff>38100</xdr:rowOff>
                  </from>
                  <to>
                    <xdr:col>7</xdr:col>
                    <xdr:colOff>238125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2" name="Check Box 111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13</xdr:row>
                    <xdr:rowOff>438150</xdr:rowOff>
                  </from>
                  <to>
                    <xdr:col>7</xdr:col>
                    <xdr:colOff>238125</xdr:colOff>
                    <xdr:row>13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" name="Check Box 112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19</xdr:row>
                    <xdr:rowOff>38100</xdr:rowOff>
                  </from>
                  <to>
                    <xdr:col>7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4" name="Check Box 113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19</xdr:row>
                    <xdr:rowOff>438150</xdr:rowOff>
                  </from>
                  <to>
                    <xdr:col>7</xdr:col>
                    <xdr:colOff>238125</xdr:colOff>
                    <xdr:row>19</xdr:row>
                    <xdr:rowOff>723900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2A9E-A3C7-419F-8BCB-2DC00F5E25BC}">
  <sheetPr transitionEvaluation="1"/>
  <dimension ref="A1:Z33"/>
  <sheetViews>
    <sheetView showGridLines="0" view="pageBreakPreview" topLeftCell="A8" zoomScale="70" zoomScaleNormal="70" zoomScaleSheetLayoutView="70" workbookViewId="0">
      <selection activeCell="P7" sqref="P7"/>
    </sheetView>
  </sheetViews>
  <sheetFormatPr defaultColWidth="8.88671875" defaultRowHeight="18.75"/>
  <cols>
    <col min="1" max="1" width="8.5546875" style="3" customWidth="1"/>
    <col min="2" max="2" width="6.77734375" style="3" customWidth="1"/>
    <col min="3" max="3" width="18.33203125" style="3" customWidth="1"/>
    <col min="4" max="4" width="4.77734375" style="3" customWidth="1"/>
    <col min="5" max="5" width="16.5546875" style="3" customWidth="1"/>
    <col min="6" max="6" width="6.33203125" style="3" bestFit="1" customWidth="1"/>
    <col min="7" max="7" width="6.33203125" style="3" customWidth="1"/>
    <col min="8" max="8" width="18.77734375" style="3" customWidth="1"/>
    <col min="9" max="9" width="8.77734375" style="3" customWidth="1"/>
    <col min="10" max="10" width="7.77734375" style="3" customWidth="1"/>
    <col min="11" max="21" width="12.77734375" style="3" customWidth="1"/>
    <col min="22" max="22" width="14.77734375" style="3" customWidth="1"/>
    <col min="23" max="25" width="5" style="3" customWidth="1"/>
    <col min="26" max="26" width="0" style="3" hidden="1" customWidth="1"/>
    <col min="27" max="16384" width="8.88671875" style="3"/>
  </cols>
  <sheetData>
    <row r="1" spans="1:26" ht="36.75" customHeight="1">
      <c r="A1" s="5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"/>
      <c r="R1" s="229">
        <f t="shared" ref="R1:T1" ca="1" si="0">TODAY()</f>
        <v>46195</v>
      </c>
      <c r="S1" s="229"/>
      <c r="T1" s="229"/>
      <c r="U1" s="112" t="str">
        <f>TEXT(SUM(Z1:Z2),"#0")&amp;"/"</f>
        <v>0/</v>
      </c>
      <c r="V1" s="113" t="str">
        <f>TEXT('1-5人'!Z9,"#0")&amp;"頁"</f>
        <v>0頁</v>
      </c>
      <c r="Z1" s="3">
        <f>IF('1-5人'!$C$14="",0,1)</f>
        <v>0</v>
      </c>
    </row>
    <row r="2" spans="1:26" ht="19.5" customHeight="1">
      <c r="A2" s="52"/>
      <c r="B2" s="2"/>
      <c r="C2" s="2"/>
      <c r="D2" s="2"/>
      <c r="E2" s="2"/>
      <c r="F2" s="2"/>
      <c r="G2" s="2"/>
      <c r="H2" s="2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Z2" s="3">
        <f>IF('6-10人'!$C$14="",0,1)</f>
        <v>0</v>
      </c>
    </row>
    <row r="3" spans="1:26" ht="60" customHeight="1">
      <c r="A3" s="52" t="s">
        <v>44</v>
      </c>
      <c r="C3" s="2"/>
      <c r="D3" s="2"/>
      <c r="E3" s="2"/>
      <c r="F3" s="2"/>
      <c r="G3" s="2"/>
      <c r="H3" s="2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Z3" s="3">
        <f>IF('11-15人'!$C$14="",0,1)</f>
        <v>0</v>
      </c>
    </row>
    <row r="4" spans="1:26" ht="60" customHeight="1">
      <c r="A4" s="63" t="s">
        <v>34</v>
      </c>
      <c r="B4" s="63" t="s">
        <v>29</v>
      </c>
      <c r="C4" s="40" t="s">
        <v>33</v>
      </c>
      <c r="D4" s="62"/>
      <c r="E4" s="62"/>
      <c r="F4" s="62"/>
      <c r="G4" s="2"/>
      <c r="H4" s="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Z4" s="3">
        <f>IF('16-20人'!$C$14="",0,1)</f>
        <v>0</v>
      </c>
    </row>
    <row r="5" spans="1:26" ht="60" customHeight="1">
      <c r="A5" s="71" t="s">
        <v>94</v>
      </c>
      <c r="B5" s="5" t="s">
        <v>29</v>
      </c>
      <c r="C5" s="167" t="s">
        <v>97</v>
      </c>
      <c r="D5" s="167"/>
      <c r="E5" s="167"/>
      <c r="F5" s="167"/>
      <c r="G5" s="167"/>
      <c r="H5" s="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Z5" s="3">
        <f>IF('21-25人'!$C$14="",0,1)</f>
        <v>0</v>
      </c>
    </row>
    <row r="6" spans="1:26" ht="60" customHeight="1" thickBot="1">
      <c r="A6" s="63" t="s">
        <v>95</v>
      </c>
      <c r="B6" s="63" t="s">
        <v>96</v>
      </c>
      <c r="C6" s="168" t="s">
        <v>110</v>
      </c>
      <c r="D6" s="168"/>
      <c r="E6" s="168"/>
      <c r="F6" s="168"/>
      <c r="G6" s="168"/>
      <c r="H6" s="2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Z6" s="3">
        <f>IF('26-30人'!$C$14="",0,1)</f>
        <v>0</v>
      </c>
    </row>
    <row r="7" spans="1:26" ht="60" customHeight="1">
      <c r="A7" s="136" t="s">
        <v>90</v>
      </c>
      <c r="B7" s="137"/>
      <c r="C7" s="137"/>
      <c r="D7" s="137"/>
      <c r="E7" s="137"/>
      <c r="F7" s="137"/>
      <c r="G7" s="137"/>
      <c r="H7" s="138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Z7" s="3">
        <f>IF('31-35人'!$C$14="",0,1)</f>
        <v>0</v>
      </c>
    </row>
    <row r="8" spans="1:26" ht="36.75" customHeight="1" thickBot="1">
      <c r="A8" s="139"/>
      <c r="B8" s="140"/>
      <c r="C8" s="140"/>
      <c r="D8" s="140"/>
      <c r="E8" s="140"/>
      <c r="F8" s="140"/>
      <c r="G8" s="140"/>
      <c r="H8" s="14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Z8" s="3">
        <f>IF('36-40人'!$C$14="",0,1)</f>
        <v>0</v>
      </c>
    </row>
    <row r="9" spans="1:26" ht="20.100000000000001" customHeight="1">
      <c r="A9" s="6"/>
      <c r="B9" s="6"/>
      <c r="C9" s="6"/>
      <c r="D9" s="6"/>
      <c r="E9" s="6"/>
      <c r="F9" s="6"/>
      <c r="G9" s="6"/>
      <c r="H9" s="6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Z9" s="3">
        <f>SUM(Z1:Z8)</f>
        <v>0</v>
      </c>
    </row>
    <row r="10" spans="1:26" ht="20.25" customHeight="1">
      <c r="A10" s="177" t="s">
        <v>42</v>
      </c>
      <c r="B10" s="180" t="s">
        <v>89</v>
      </c>
      <c r="C10" s="181"/>
      <c r="D10" s="181"/>
      <c r="E10" s="182"/>
      <c r="F10" s="10"/>
      <c r="G10" s="180" t="s">
        <v>43</v>
      </c>
      <c r="H10" s="189"/>
      <c r="I10" s="194" t="s">
        <v>84</v>
      </c>
      <c r="J10" s="60" t="s">
        <v>46</v>
      </c>
      <c r="K10" s="61" t="s">
        <v>26</v>
      </c>
      <c r="L10" s="58" t="s">
        <v>56</v>
      </c>
      <c r="M10" s="60" t="s">
        <v>25</v>
      </c>
      <c r="N10" s="60" t="s">
        <v>24</v>
      </c>
      <c r="O10" s="60" t="s">
        <v>23</v>
      </c>
      <c r="P10" s="60" t="s">
        <v>22</v>
      </c>
      <c r="Q10" s="60" t="s">
        <v>21</v>
      </c>
      <c r="R10" s="60" t="s">
        <v>20</v>
      </c>
      <c r="S10" s="60" t="s">
        <v>19</v>
      </c>
      <c r="T10" s="60" t="s">
        <v>18</v>
      </c>
      <c r="U10" s="60" t="s">
        <v>47</v>
      </c>
      <c r="V10" s="11"/>
    </row>
    <row r="11" spans="1:26" ht="43.5" customHeight="1">
      <c r="A11" s="178"/>
      <c r="B11" s="183"/>
      <c r="C11" s="184"/>
      <c r="D11" s="184"/>
      <c r="E11" s="185"/>
      <c r="F11" s="12" t="s">
        <v>17</v>
      </c>
      <c r="G11" s="190"/>
      <c r="H11" s="191"/>
      <c r="I11" s="195"/>
      <c r="J11" s="59" t="s">
        <v>87</v>
      </c>
      <c r="K11" s="53" t="s">
        <v>85</v>
      </c>
      <c r="L11" s="54" t="s">
        <v>88</v>
      </c>
      <c r="M11" s="53" t="s">
        <v>16</v>
      </c>
      <c r="N11" s="53" t="s">
        <v>15</v>
      </c>
      <c r="O11" s="53" t="s">
        <v>14</v>
      </c>
      <c r="P11" s="53" t="s">
        <v>13</v>
      </c>
      <c r="Q11" s="53" t="s">
        <v>12</v>
      </c>
      <c r="R11" s="53" t="s">
        <v>11</v>
      </c>
      <c r="S11" s="55" t="s">
        <v>10</v>
      </c>
      <c r="T11" s="55" t="s">
        <v>9</v>
      </c>
      <c r="U11" s="55" t="s">
        <v>8</v>
      </c>
      <c r="V11" s="65" t="s">
        <v>7</v>
      </c>
    </row>
    <row r="12" spans="1:26" ht="45" customHeight="1">
      <c r="A12" s="179"/>
      <c r="B12" s="186"/>
      <c r="C12" s="187"/>
      <c r="D12" s="187"/>
      <c r="E12" s="188"/>
      <c r="F12" s="13" t="s">
        <v>39</v>
      </c>
      <c r="G12" s="192"/>
      <c r="H12" s="193"/>
      <c r="I12" s="39" t="s">
        <v>86</v>
      </c>
      <c r="J12" s="60" t="s">
        <v>49</v>
      </c>
      <c r="K12" s="56">
        <v>5500</v>
      </c>
      <c r="L12" s="38" t="s">
        <v>62</v>
      </c>
      <c r="M12" s="57">
        <v>1650</v>
      </c>
      <c r="N12" s="57">
        <v>4950</v>
      </c>
      <c r="O12" s="57">
        <v>1870</v>
      </c>
      <c r="P12" s="57">
        <v>1980</v>
      </c>
      <c r="Q12" s="57">
        <v>880</v>
      </c>
      <c r="R12" s="57">
        <v>1100</v>
      </c>
      <c r="S12" s="57">
        <v>1210</v>
      </c>
      <c r="T12" s="57">
        <v>3300</v>
      </c>
      <c r="U12" s="57">
        <v>3300</v>
      </c>
      <c r="V12" s="66"/>
    </row>
    <row r="13" spans="1:26" ht="30">
      <c r="A13" s="14"/>
      <c r="B13" s="50" t="s">
        <v>6</v>
      </c>
      <c r="C13" s="147"/>
      <c r="D13" s="147"/>
      <c r="E13" s="148"/>
      <c r="F13" s="121"/>
      <c r="G13" s="211" t="s">
        <v>124</v>
      </c>
      <c r="H13" s="212"/>
      <c r="I13" s="124"/>
      <c r="J13" s="12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205"/>
    </row>
    <row r="14" spans="1:26" ht="60" customHeight="1">
      <c r="A14" s="15">
        <v>6</v>
      </c>
      <c r="B14" s="51" t="s">
        <v>5</v>
      </c>
      <c r="C14" s="144"/>
      <c r="D14" s="144"/>
      <c r="E14" s="145"/>
      <c r="F14" s="122"/>
      <c r="G14" s="213"/>
      <c r="H14" s="214"/>
      <c r="I14" s="125"/>
      <c r="J14" s="12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206"/>
    </row>
    <row r="15" spans="1:26" ht="35.1" customHeight="1">
      <c r="A15" s="16"/>
      <c r="B15" s="48" t="s">
        <v>4</v>
      </c>
      <c r="C15" s="88"/>
      <c r="D15" s="49" t="s">
        <v>3</v>
      </c>
      <c r="E15" s="89"/>
      <c r="F15" s="123"/>
      <c r="G15" s="215"/>
      <c r="H15" s="216"/>
      <c r="I15" s="126"/>
      <c r="J15" s="128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207"/>
    </row>
    <row r="16" spans="1:26" ht="30">
      <c r="A16" s="14"/>
      <c r="B16" s="50" t="s">
        <v>6</v>
      </c>
      <c r="C16" s="147"/>
      <c r="D16" s="147"/>
      <c r="E16" s="148"/>
      <c r="F16" s="121"/>
      <c r="G16" s="211" t="s">
        <v>124</v>
      </c>
      <c r="H16" s="212"/>
      <c r="I16" s="124"/>
      <c r="J16" s="12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205"/>
    </row>
    <row r="17" spans="1:22" ht="60" customHeight="1">
      <c r="A17" s="15">
        <f>A14+1</f>
        <v>7</v>
      </c>
      <c r="B17" s="51" t="s">
        <v>5</v>
      </c>
      <c r="C17" s="144"/>
      <c r="D17" s="144"/>
      <c r="E17" s="145"/>
      <c r="F17" s="122"/>
      <c r="G17" s="213"/>
      <c r="H17" s="214"/>
      <c r="I17" s="125"/>
      <c r="J17" s="12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206"/>
    </row>
    <row r="18" spans="1:22" ht="35.1" customHeight="1">
      <c r="A18" s="16"/>
      <c r="B18" s="48" t="s">
        <v>4</v>
      </c>
      <c r="C18" s="88"/>
      <c r="D18" s="49" t="s">
        <v>3</v>
      </c>
      <c r="E18" s="89"/>
      <c r="F18" s="123"/>
      <c r="G18" s="215"/>
      <c r="H18" s="216"/>
      <c r="I18" s="126"/>
      <c r="J18" s="128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207"/>
    </row>
    <row r="19" spans="1:22" ht="30">
      <c r="A19" s="14"/>
      <c r="B19" s="50" t="s">
        <v>6</v>
      </c>
      <c r="C19" s="147"/>
      <c r="D19" s="147"/>
      <c r="E19" s="148"/>
      <c r="F19" s="121"/>
      <c r="G19" s="211" t="s">
        <v>124</v>
      </c>
      <c r="H19" s="212"/>
      <c r="I19" s="124"/>
      <c r="J19" s="12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205"/>
    </row>
    <row r="20" spans="1:22" ht="60" customHeight="1">
      <c r="A20" s="15">
        <f>A17+1</f>
        <v>8</v>
      </c>
      <c r="B20" s="51" t="s">
        <v>5</v>
      </c>
      <c r="C20" s="144"/>
      <c r="D20" s="144"/>
      <c r="E20" s="145"/>
      <c r="F20" s="122"/>
      <c r="G20" s="213"/>
      <c r="H20" s="214"/>
      <c r="I20" s="125"/>
      <c r="J20" s="12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206"/>
    </row>
    <row r="21" spans="1:22" ht="35.1" customHeight="1">
      <c r="A21" s="16"/>
      <c r="B21" s="48" t="s">
        <v>4</v>
      </c>
      <c r="C21" s="88"/>
      <c r="D21" s="49" t="s">
        <v>3</v>
      </c>
      <c r="E21" s="89"/>
      <c r="F21" s="123"/>
      <c r="G21" s="215"/>
      <c r="H21" s="216"/>
      <c r="I21" s="126"/>
      <c r="J21" s="128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207"/>
    </row>
    <row r="22" spans="1:22" ht="30">
      <c r="A22" s="14"/>
      <c r="B22" s="50" t="s">
        <v>6</v>
      </c>
      <c r="C22" s="147"/>
      <c r="D22" s="147"/>
      <c r="E22" s="148"/>
      <c r="F22" s="121"/>
      <c r="G22" s="211" t="s">
        <v>124</v>
      </c>
      <c r="H22" s="212"/>
      <c r="I22" s="124"/>
      <c r="J22" s="12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205"/>
    </row>
    <row r="23" spans="1:22" ht="60" customHeight="1">
      <c r="A23" s="15">
        <f>A20+1</f>
        <v>9</v>
      </c>
      <c r="B23" s="51" t="s">
        <v>5</v>
      </c>
      <c r="C23" s="144"/>
      <c r="D23" s="144"/>
      <c r="E23" s="145"/>
      <c r="F23" s="122"/>
      <c r="G23" s="213"/>
      <c r="H23" s="214"/>
      <c r="I23" s="125"/>
      <c r="J23" s="12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206"/>
    </row>
    <row r="24" spans="1:22" ht="35.1" customHeight="1">
      <c r="A24" s="16"/>
      <c r="B24" s="48" t="s">
        <v>4</v>
      </c>
      <c r="C24" s="88"/>
      <c r="D24" s="49" t="s">
        <v>3</v>
      </c>
      <c r="E24" s="89"/>
      <c r="F24" s="123"/>
      <c r="G24" s="215"/>
      <c r="H24" s="216"/>
      <c r="I24" s="126"/>
      <c r="J24" s="128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207"/>
    </row>
    <row r="25" spans="1:22" ht="30">
      <c r="A25" s="14"/>
      <c r="B25" s="50" t="s">
        <v>6</v>
      </c>
      <c r="C25" s="147"/>
      <c r="D25" s="147"/>
      <c r="E25" s="148"/>
      <c r="F25" s="121"/>
      <c r="G25" s="211" t="s">
        <v>124</v>
      </c>
      <c r="H25" s="212"/>
      <c r="I25" s="124"/>
      <c r="J25" s="12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205"/>
    </row>
    <row r="26" spans="1:22" ht="60" customHeight="1">
      <c r="A26" s="15">
        <f>A23+1</f>
        <v>10</v>
      </c>
      <c r="B26" s="51" t="s">
        <v>5</v>
      </c>
      <c r="C26" s="144"/>
      <c r="D26" s="144"/>
      <c r="E26" s="145"/>
      <c r="F26" s="122"/>
      <c r="G26" s="213"/>
      <c r="H26" s="214"/>
      <c r="I26" s="125"/>
      <c r="J26" s="12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206"/>
    </row>
    <row r="27" spans="1:22" ht="35.1" customHeight="1">
      <c r="A27" s="16"/>
      <c r="B27" s="48" t="s">
        <v>4</v>
      </c>
      <c r="C27" s="88"/>
      <c r="D27" s="49" t="s">
        <v>3</v>
      </c>
      <c r="E27" s="89"/>
      <c r="F27" s="123"/>
      <c r="G27" s="215"/>
      <c r="H27" s="216"/>
      <c r="I27" s="126"/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207"/>
    </row>
    <row r="28" spans="1:22" ht="35.1" customHeight="1">
      <c r="A28" s="6"/>
      <c r="B28" s="19" t="s">
        <v>45</v>
      </c>
      <c r="C28" s="20"/>
      <c r="D28" s="21"/>
      <c r="E28" s="20"/>
      <c r="F28" s="22"/>
      <c r="G28" s="23"/>
      <c r="H28" s="24"/>
      <c r="I28" s="25"/>
      <c r="J28" s="25"/>
      <c r="K28" s="26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5.5">
      <c r="A29" s="28" t="s">
        <v>2</v>
      </c>
      <c r="B29" s="28"/>
      <c r="C29" s="28"/>
      <c r="D29" s="28"/>
      <c r="E29" s="28"/>
      <c r="F29" s="28"/>
      <c r="G29" s="28"/>
      <c r="H29" s="28"/>
      <c r="I29" s="28"/>
      <c r="J29" s="28"/>
      <c r="K29" s="37" t="s">
        <v>50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5.5">
      <c r="A30" s="29" t="s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0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9" customFormat="1" ht="35.1" hidden="1" customHeight="1">
      <c r="I31" s="35" t="s">
        <v>41</v>
      </c>
      <c r="J31" s="36">
        <f>COUNTA($C$14,$C$17,$C$20,$C$23,$C$26)</f>
        <v>0</v>
      </c>
      <c r="K31" s="30" t="str">
        <f>IF(COUNTA(K13:K27),COUNTA(K13:K27),"")</f>
        <v/>
      </c>
      <c r="L31" s="30" t="str">
        <f>IF(COUNTA(L13:L27),COUNTA(L13:L27),"")</f>
        <v/>
      </c>
      <c r="M31" s="30" t="str">
        <f t="shared" ref="M31:U31" si="1">IF(COUNTA(M13:M27),COUNTA(M13:M27),"")</f>
        <v/>
      </c>
      <c r="N31" s="30" t="str">
        <f t="shared" si="1"/>
        <v/>
      </c>
      <c r="O31" s="30" t="str">
        <f t="shared" si="1"/>
        <v/>
      </c>
      <c r="P31" s="30" t="str">
        <f t="shared" si="1"/>
        <v/>
      </c>
      <c r="Q31" s="30" t="str">
        <f t="shared" si="1"/>
        <v/>
      </c>
      <c r="R31" s="30" t="str">
        <f t="shared" si="1"/>
        <v/>
      </c>
      <c r="S31" s="30" t="str">
        <f t="shared" si="1"/>
        <v/>
      </c>
      <c r="T31" s="30" t="str">
        <f t="shared" si="1"/>
        <v/>
      </c>
      <c r="U31" s="30" t="str">
        <f t="shared" si="1"/>
        <v/>
      </c>
      <c r="V31" s="31" t="str">
        <f>TEXT(IF(SUM(K31:L31),SUM(K31:L31),""),"#0")&amp;"人"</f>
        <v>人</v>
      </c>
    </row>
    <row r="32" spans="1:22" ht="39.950000000000003" customHeight="1">
      <c r="A32" s="19"/>
      <c r="B32" s="21"/>
      <c r="C32" s="6"/>
      <c r="D32" s="6"/>
      <c r="E32" s="7"/>
      <c r="F32" s="32"/>
      <c r="G32" s="33"/>
      <c r="H32" s="24"/>
    </row>
    <row r="33" s="27" customFormat="1" ht="39.950000000000003" customHeight="1"/>
  </sheetData>
  <sheetProtection algorithmName="SHA-512" hashValue="0j4up5tEFklRkwidRoM9ILnpP1g9oNyZlcIbFnpNAjUgrjS3BjHjN/z9JaUjdIk7S6/R93Q8ApERTJCT62TsJw==" saltValue="AeAelAJJw7T6C67imHCOeQ==" spinCount="100000" sheet="1" objects="1" scenarios="1"/>
  <protectedRanges>
    <protectedRange sqref="K13:V27 E27:I27 C27 C25:I26 E24:I24 C24 C22:I23 E21:I21 C21 C19:I20 E18:I18 C18 C16:I17 E15:I15 C15 C13:I14" name="入力エリア"/>
  </protectedRanges>
  <mergeCells count="94">
    <mergeCell ref="R1:T1"/>
    <mergeCell ref="V25:V27"/>
    <mergeCell ref="V22:V24"/>
    <mergeCell ref="V19:V21"/>
    <mergeCell ref="V16:V18"/>
    <mergeCell ref="V13:V15"/>
    <mergeCell ref="R25:R27"/>
    <mergeCell ref="S25:S27"/>
    <mergeCell ref="T25:T27"/>
    <mergeCell ref="U25:U27"/>
    <mergeCell ref="C26:E26"/>
    <mergeCell ref="L25:L27"/>
    <mergeCell ref="M25:M27"/>
    <mergeCell ref="N25:N27"/>
    <mergeCell ref="O25:O27"/>
    <mergeCell ref="P25:P27"/>
    <mergeCell ref="Q25:Q27"/>
    <mergeCell ref="C25:E25"/>
    <mergeCell ref="F25:F27"/>
    <mergeCell ref="G25:H27"/>
    <mergeCell ref="I25:I27"/>
    <mergeCell ref="K25:K27"/>
    <mergeCell ref="R22:R24"/>
    <mergeCell ref="S22:S24"/>
    <mergeCell ref="T22:T24"/>
    <mergeCell ref="U22:U24"/>
    <mergeCell ref="C23:E23"/>
    <mergeCell ref="L22:L24"/>
    <mergeCell ref="M22:M24"/>
    <mergeCell ref="N22:N24"/>
    <mergeCell ref="O22:O24"/>
    <mergeCell ref="P22:P24"/>
    <mergeCell ref="Q22:Q24"/>
    <mergeCell ref="C22:E22"/>
    <mergeCell ref="F22:F24"/>
    <mergeCell ref="G22:H24"/>
    <mergeCell ref="I22:I24"/>
    <mergeCell ref="K22:K24"/>
    <mergeCell ref="R19:R21"/>
    <mergeCell ref="S19:S21"/>
    <mergeCell ref="T19:T21"/>
    <mergeCell ref="U19:U21"/>
    <mergeCell ref="C20:E20"/>
    <mergeCell ref="L19:L21"/>
    <mergeCell ref="M19:M21"/>
    <mergeCell ref="N19:N21"/>
    <mergeCell ref="O19:O21"/>
    <mergeCell ref="P19:P21"/>
    <mergeCell ref="Q19:Q21"/>
    <mergeCell ref="C19:E19"/>
    <mergeCell ref="F19:F21"/>
    <mergeCell ref="G19:H21"/>
    <mergeCell ref="I19:I21"/>
    <mergeCell ref="K19:K21"/>
    <mergeCell ref="R16:R18"/>
    <mergeCell ref="S16:S18"/>
    <mergeCell ref="T16:T18"/>
    <mergeCell ref="U16:U18"/>
    <mergeCell ref="C17:E17"/>
    <mergeCell ref="L16:L18"/>
    <mergeCell ref="M16:M18"/>
    <mergeCell ref="N16:N18"/>
    <mergeCell ref="O16:O18"/>
    <mergeCell ref="P16:P18"/>
    <mergeCell ref="Q16:Q18"/>
    <mergeCell ref="C16:E16"/>
    <mergeCell ref="F16:F18"/>
    <mergeCell ref="G16:H18"/>
    <mergeCell ref="I16:I18"/>
    <mergeCell ref="K16:K18"/>
    <mergeCell ref="R13:R15"/>
    <mergeCell ref="S13:S15"/>
    <mergeCell ref="T13:T15"/>
    <mergeCell ref="U13:U15"/>
    <mergeCell ref="C14:E14"/>
    <mergeCell ref="L13:L15"/>
    <mergeCell ref="M13:M15"/>
    <mergeCell ref="N13:N15"/>
    <mergeCell ref="O13:O15"/>
    <mergeCell ref="P13:P15"/>
    <mergeCell ref="Q13:Q15"/>
    <mergeCell ref="C13:E13"/>
    <mergeCell ref="F13:F15"/>
    <mergeCell ref="G13:H15"/>
    <mergeCell ref="I13:I15"/>
    <mergeCell ref="J13:J27"/>
    <mergeCell ref="K13:K15"/>
    <mergeCell ref="A7:H8"/>
    <mergeCell ref="A10:A12"/>
    <mergeCell ref="B10:E12"/>
    <mergeCell ref="G10:H12"/>
    <mergeCell ref="I10:I11"/>
    <mergeCell ref="C5:G5"/>
    <mergeCell ref="C6:G6"/>
  </mergeCells>
  <phoneticPr fontId="3"/>
  <conditionalFormatting sqref="L13 L16 L19 L22 L25">
    <cfRule type="expression" dxfId="27" priority="4">
      <formula>AND(K13="○", K13&lt;&gt;"")</formula>
    </cfRule>
  </conditionalFormatting>
  <conditionalFormatting sqref="M13:M27">
    <cfRule type="expression" dxfId="26" priority="2">
      <formula>AND(K13="○", K13&lt;&gt;"")</formula>
    </cfRule>
  </conditionalFormatting>
  <conditionalFormatting sqref="N13:N27">
    <cfRule type="expression" dxfId="25" priority="1">
      <formula>AND(K13="○", K13&lt;&gt;"")</formula>
    </cfRule>
  </conditionalFormatting>
  <conditionalFormatting sqref="V31 J31">
    <cfRule type="duplicateValues" dxfId="24" priority="3"/>
  </conditionalFormatting>
  <dataValidations count="8">
    <dataValidation type="list" allowBlank="1" showInputMessage="1" showErrorMessage="1" error="ア～オでご記入ください" sqref="I22 I13 I16 I19 I25" xr:uid="{5CCCC9D8-3EF0-4C89-976C-275D840C3DC1}">
      <formula1>"ア,イ,ウ,エ,オ"</formula1>
    </dataValidation>
    <dataValidation type="list" allowBlank="1" showInputMessage="1" showErrorMessage="1" sqref="F13 F16 F19 F22 F25 F28" xr:uid="{F1371CF6-BB2D-4BF5-ADB5-0D5D3D4B0A2C}">
      <formula1>"男,女"</formula1>
    </dataValidation>
    <dataValidation type="list" allowBlank="1" showInputMessage="1" sqref="V13 V16 V19 V22 V25" xr:uid="{5311DACA-063C-4B21-A017-2341CC41DC29}">
      <formula1>"英語,ポルトガル語,中国語,スペイン,インドネシア語,タガログ語,ベトナム語"</formula1>
    </dataValidation>
    <dataValidation type="list" allowBlank="1" showInputMessage="1" sqref="I28:L28" xr:uid="{277C601F-F165-4ACD-AE91-061369F56CF6}">
      <formula1>"ア,イ,ウ,エ,オ"</formula1>
    </dataValidation>
    <dataValidation type="list" allowBlank="1" showInputMessage="1" showErrorMessage="1" error="「○」ご記入ください" sqref="K28 K13 K16 K19 K22 K25 O16:U16 O19:U19 O22:U22 O25:U25 M28:U28 O13:U13" xr:uid="{D6A7D331-EC15-463F-9727-FD83A8ADFC83}">
      <formula1>"○"</formula1>
    </dataValidation>
    <dataValidation type="list" allowBlank="1" showInputMessage="1" showErrorMessage="1" error="「○」でご回答ください。" promptTitle="「○」にてご記入ください。" prompt="協会けんぽ一般健診の受診者はこちらの検査が含まれています。" sqref="M13:N27" xr:uid="{0017A20D-14D7-446C-AE87-01910783B6D9}">
      <formula1>"○"</formula1>
    </dataValidation>
    <dataValidation type="list" allowBlank="1" showInputMessage="1" showErrorMessage="1" error="協会けんぽ受診者です。" sqref="L16:L27" xr:uid="{2B0737D0-09DF-42C0-811C-AAC49E8B517E}">
      <formula1>"○"</formula1>
    </dataValidation>
    <dataValidation type="list" allowBlank="1" showInputMessage="1" showErrorMessage="1" error="「○」でご回答ください。" sqref="L13:L15" xr:uid="{7AB4C542-1293-4D1A-B61D-96BB4104A8F7}">
      <formula1>"○"</formula1>
    </dataValidation>
  </dataValidations>
  <hyperlinks>
    <hyperlink ref="C5" r:id="rId1" display="higashiomi-shoko@e-omi.ne.jp_x000a_右記QRコードを読み取り下さい。→" xr:uid="{CF1EC7E1-F9B9-4DD1-9EA0-A1631FC93CA4}"/>
  </hyperlink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45" orientation="landscape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61" r:id="rId5" name="Check Box 37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361950</xdr:rowOff>
                  </from>
                  <to>
                    <xdr:col>7</xdr:col>
                    <xdr:colOff>228600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2" r:id="rId6" name="Check Box 38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495300</xdr:rowOff>
                  </from>
                  <to>
                    <xdr:col>7</xdr:col>
                    <xdr:colOff>228600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3" r:id="rId7" name="Check Box 39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24</xdr:row>
                    <xdr:rowOff>342900</xdr:rowOff>
                  </from>
                  <to>
                    <xdr:col>7</xdr:col>
                    <xdr:colOff>219075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4" r:id="rId8" name="Check Box 40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25</xdr:row>
                    <xdr:rowOff>476250</xdr:rowOff>
                  </from>
                  <to>
                    <xdr:col>7</xdr:col>
                    <xdr:colOff>219075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5" r:id="rId9" name="Check Box 41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16</xdr:row>
                    <xdr:rowOff>95250</xdr:rowOff>
                  </from>
                  <to>
                    <xdr:col>7</xdr:col>
                    <xdr:colOff>228600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6" r:id="rId10" name="Check Box 42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16</xdr:row>
                    <xdr:rowOff>495300</xdr:rowOff>
                  </from>
                  <to>
                    <xdr:col>7</xdr:col>
                    <xdr:colOff>228600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7" r:id="rId11" name="Check Box 43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13</xdr:row>
                    <xdr:rowOff>57150</xdr:rowOff>
                  </from>
                  <to>
                    <xdr:col>7</xdr:col>
                    <xdr:colOff>228600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8" r:id="rId12" name="Check Box 44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13</xdr:row>
                    <xdr:rowOff>457200</xdr:rowOff>
                  </from>
                  <to>
                    <xdr:col>7</xdr:col>
                    <xdr:colOff>228600</xdr:colOff>
                    <xdr:row>13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9" r:id="rId13" name="Check Box 45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19</xdr:row>
                    <xdr:rowOff>57150</xdr:rowOff>
                  </from>
                  <to>
                    <xdr:col>7</xdr:col>
                    <xdr:colOff>228600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0" r:id="rId14" name="Check Box 46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19</xdr:row>
                    <xdr:rowOff>457200</xdr:rowOff>
                  </from>
                  <to>
                    <xdr:col>7</xdr:col>
                    <xdr:colOff>228600</xdr:colOff>
                    <xdr:row>19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E8701-D314-44A8-A742-39822E9EC9B5}">
  <sheetPr transitionEvaluation="1"/>
  <dimension ref="A1:Z33"/>
  <sheetViews>
    <sheetView showGridLines="0" view="pageBreakPreview" topLeftCell="A8" zoomScale="70" zoomScaleNormal="70" zoomScaleSheetLayoutView="70" workbookViewId="0">
      <selection activeCell="I7" sqref="I7"/>
    </sheetView>
  </sheetViews>
  <sheetFormatPr defaultColWidth="8.88671875" defaultRowHeight="18.75"/>
  <cols>
    <col min="1" max="1" width="8.5546875" style="3" customWidth="1"/>
    <col min="2" max="2" width="6.77734375" style="3" customWidth="1"/>
    <col min="3" max="3" width="18.33203125" style="3" customWidth="1"/>
    <col min="4" max="4" width="4.77734375" style="3" customWidth="1"/>
    <col min="5" max="5" width="16.5546875" style="3" customWidth="1"/>
    <col min="6" max="6" width="6.33203125" style="3" bestFit="1" customWidth="1"/>
    <col min="7" max="7" width="6.33203125" style="3" customWidth="1"/>
    <col min="8" max="8" width="18.77734375" style="3" customWidth="1"/>
    <col min="9" max="9" width="8.77734375" style="3" customWidth="1"/>
    <col min="10" max="10" width="7.77734375" style="3" customWidth="1"/>
    <col min="11" max="21" width="12.77734375" style="3" customWidth="1"/>
    <col min="22" max="22" width="14.77734375" style="3" customWidth="1"/>
    <col min="23" max="25" width="5" style="3" customWidth="1"/>
    <col min="26" max="26" width="0" style="3" hidden="1" customWidth="1"/>
    <col min="27" max="16384" width="8.88671875" style="3"/>
  </cols>
  <sheetData>
    <row r="1" spans="1:26" ht="36.75" customHeight="1">
      <c r="A1" s="5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"/>
      <c r="R1" s="230">
        <f t="shared" ref="R1:T1" ca="1" si="0">TODAY()</f>
        <v>46195</v>
      </c>
      <c r="S1" s="230"/>
      <c r="T1" s="230"/>
      <c r="U1" s="114" t="str">
        <f>TEXT(SUM(Z1:Z3),"#0")&amp;"/"</f>
        <v>0/</v>
      </c>
      <c r="V1" s="115" t="str">
        <f>TEXT('1-5人'!Z9,"#0")&amp;"頁"</f>
        <v>0頁</v>
      </c>
      <c r="Z1" s="3">
        <f>IF('1-5人'!$C$14="",0,1)</f>
        <v>0</v>
      </c>
    </row>
    <row r="2" spans="1:26" ht="19.5" customHeight="1">
      <c r="A2" s="52"/>
      <c r="B2" s="2"/>
      <c r="C2" s="2"/>
      <c r="D2" s="2"/>
      <c r="E2" s="2"/>
      <c r="F2" s="2"/>
      <c r="G2" s="2"/>
      <c r="H2" s="2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Z2" s="3">
        <f>IF('6-10人'!$C$14="",0,1)</f>
        <v>0</v>
      </c>
    </row>
    <row r="3" spans="1:26" ht="60" customHeight="1">
      <c r="A3" s="52" t="s">
        <v>44</v>
      </c>
      <c r="C3" s="2"/>
      <c r="D3" s="2"/>
      <c r="E3" s="2"/>
      <c r="F3" s="2"/>
      <c r="G3" s="2"/>
      <c r="H3" s="2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Z3" s="3">
        <f>IF('11-15人'!$C$14="",0,1)</f>
        <v>0</v>
      </c>
    </row>
    <row r="4" spans="1:26" ht="60" customHeight="1">
      <c r="A4" s="63" t="s">
        <v>34</v>
      </c>
      <c r="B4" s="63" t="s">
        <v>29</v>
      </c>
      <c r="C4" s="40" t="s">
        <v>33</v>
      </c>
      <c r="D4" s="62"/>
      <c r="E4" s="62"/>
      <c r="F4" s="62"/>
      <c r="G4" s="2"/>
      <c r="H4" s="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Z4" s="3">
        <f>IF('16-20人'!$C$14="",0,1)</f>
        <v>0</v>
      </c>
    </row>
    <row r="5" spans="1:26" ht="60" customHeight="1">
      <c r="A5" s="71" t="s">
        <v>94</v>
      </c>
      <c r="B5" s="5" t="s">
        <v>29</v>
      </c>
      <c r="C5" s="167" t="s">
        <v>97</v>
      </c>
      <c r="D5" s="167"/>
      <c r="E5" s="167"/>
      <c r="F5" s="167"/>
      <c r="G5" s="167"/>
      <c r="H5" s="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Z5" s="3">
        <f>IF('21-25人'!$C$14="",0,1)</f>
        <v>0</v>
      </c>
    </row>
    <row r="6" spans="1:26" ht="60" customHeight="1" thickBot="1">
      <c r="A6" s="63" t="s">
        <v>95</v>
      </c>
      <c r="B6" s="63" t="s">
        <v>96</v>
      </c>
      <c r="C6" s="168" t="s">
        <v>110</v>
      </c>
      <c r="D6" s="168"/>
      <c r="E6" s="168"/>
      <c r="F6" s="168"/>
      <c r="G6" s="168"/>
      <c r="H6" s="2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Z6" s="3">
        <f>IF('26-30人'!$C$14="",0,1)</f>
        <v>0</v>
      </c>
    </row>
    <row r="7" spans="1:26" ht="60" customHeight="1">
      <c r="A7" s="136" t="s">
        <v>90</v>
      </c>
      <c r="B7" s="137"/>
      <c r="C7" s="137"/>
      <c r="D7" s="137"/>
      <c r="E7" s="137"/>
      <c r="F7" s="137"/>
      <c r="G7" s="137"/>
      <c r="H7" s="138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Z7" s="3">
        <f>IF('31-35人'!$C$14="",0,1)</f>
        <v>0</v>
      </c>
    </row>
    <row r="8" spans="1:26" ht="36.75" customHeight="1" thickBot="1">
      <c r="A8" s="139"/>
      <c r="B8" s="140"/>
      <c r="C8" s="140"/>
      <c r="D8" s="140"/>
      <c r="E8" s="140"/>
      <c r="F8" s="140"/>
      <c r="G8" s="140"/>
      <c r="H8" s="14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Z8" s="3">
        <f>IF('36-40人'!$C$14="",0,1)</f>
        <v>0</v>
      </c>
    </row>
    <row r="9" spans="1:26" ht="20.100000000000001" customHeight="1">
      <c r="A9" s="6"/>
      <c r="B9" s="6"/>
      <c r="C9" s="6"/>
      <c r="D9" s="6"/>
      <c r="E9" s="6"/>
      <c r="F9" s="6"/>
      <c r="G9" s="6"/>
      <c r="H9" s="6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Z9" s="3">
        <f>SUM(Z1:Z8)</f>
        <v>0</v>
      </c>
    </row>
    <row r="10" spans="1:26" ht="20.25" customHeight="1">
      <c r="A10" s="177" t="s">
        <v>42</v>
      </c>
      <c r="B10" s="180" t="s">
        <v>89</v>
      </c>
      <c r="C10" s="181"/>
      <c r="D10" s="181"/>
      <c r="E10" s="182"/>
      <c r="F10" s="10"/>
      <c r="G10" s="180" t="s">
        <v>43</v>
      </c>
      <c r="H10" s="189"/>
      <c r="I10" s="194" t="s">
        <v>84</v>
      </c>
      <c r="J10" s="60" t="s">
        <v>46</v>
      </c>
      <c r="K10" s="61" t="s">
        <v>26</v>
      </c>
      <c r="L10" s="58" t="s">
        <v>56</v>
      </c>
      <c r="M10" s="60" t="s">
        <v>25</v>
      </c>
      <c r="N10" s="60" t="s">
        <v>24</v>
      </c>
      <c r="O10" s="60" t="s">
        <v>23</v>
      </c>
      <c r="P10" s="60" t="s">
        <v>22</v>
      </c>
      <c r="Q10" s="60" t="s">
        <v>21</v>
      </c>
      <c r="R10" s="60" t="s">
        <v>20</v>
      </c>
      <c r="S10" s="60" t="s">
        <v>19</v>
      </c>
      <c r="T10" s="60" t="s">
        <v>18</v>
      </c>
      <c r="U10" s="60" t="s">
        <v>47</v>
      </c>
      <c r="V10" s="11"/>
    </row>
    <row r="11" spans="1:26" ht="43.5" customHeight="1">
      <c r="A11" s="178"/>
      <c r="B11" s="183"/>
      <c r="C11" s="184"/>
      <c r="D11" s="184"/>
      <c r="E11" s="185"/>
      <c r="F11" s="12" t="s">
        <v>17</v>
      </c>
      <c r="G11" s="190"/>
      <c r="H11" s="191"/>
      <c r="I11" s="195"/>
      <c r="J11" s="59" t="s">
        <v>87</v>
      </c>
      <c r="K11" s="53" t="s">
        <v>85</v>
      </c>
      <c r="L11" s="54" t="s">
        <v>88</v>
      </c>
      <c r="M11" s="53" t="s">
        <v>16</v>
      </c>
      <c r="N11" s="53" t="s">
        <v>15</v>
      </c>
      <c r="O11" s="53" t="s">
        <v>14</v>
      </c>
      <c r="P11" s="53" t="s">
        <v>13</v>
      </c>
      <c r="Q11" s="53" t="s">
        <v>12</v>
      </c>
      <c r="R11" s="53" t="s">
        <v>11</v>
      </c>
      <c r="S11" s="55" t="s">
        <v>10</v>
      </c>
      <c r="T11" s="55" t="s">
        <v>9</v>
      </c>
      <c r="U11" s="55" t="s">
        <v>8</v>
      </c>
      <c r="V11" s="65" t="s">
        <v>7</v>
      </c>
    </row>
    <row r="12" spans="1:26" ht="45" customHeight="1">
      <c r="A12" s="179"/>
      <c r="B12" s="186"/>
      <c r="C12" s="187"/>
      <c r="D12" s="187"/>
      <c r="E12" s="188"/>
      <c r="F12" s="13" t="s">
        <v>39</v>
      </c>
      <c r="G12" s="192"/>
      <c r="H12" s="193"/>
      <c r="I12" s="39" t="s">
        <v>86</v>
      </c>
      <c r="J12" s="60" t="s">
        <v>49</v>
      </c>
      <c r="K12" s="56">
        <v>5500</v>
      </c>
      <c r="L12" s="38" t="s">
        <v>62</v>
      </c>
      <c r="M12" s="57">
        <v>1650</v>
      </c>
      <c r="N12" s="57">
        <v>4950</v>
      </c>
      <c r="O12" s="57">
        <v>1870</v>
      </c>
      <c r="P12" s="57">
        <v>1980</v>
      </c>
      <c r="Q12" s="57">
        <v>880</v>
      </c>
      <c r="R12" s="57">
        <v>1100</v>
      </c>
      <c r="S12" s="57">
        <v>1210</v>
      </c>
      <c r="T12" s="57">
        <v>3300</v>
      </c>
      <c r="U12" s="57">
        <v>3300</v>
      </c>
      <c r="V12" s="66"/>
    </row>
    <row r="13" spans="1:26" ht="30">
      <c r="A13" s="14"/>
      <c r="B13" s="50" t="s">
        <v>6</v>
      </c>
      <c r="C13" s="147"/>
      <c r="D13" s="147"/>
      <c r="E13" s="148"/>
      <c r="F13" s="121"/>
      <c r="G13" s="211" t="s">
        <v>124</v>
      </c>
      <c r="H13" s="212"/>
      <c r="I13" s="124"/>
      <c r="J13" s="12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205"/>
    </row>
    <row r="14" spans="1:26" ht="60" customHeight="1">
      <c r="A14" s="15">
        <v>11</v>
      </c>
      <c r="B14" s="51" t="s">
        <v>5</v>
      </c>
      <c r="C14" s="144"/>
      <c r="D14" s="144"/>
      <c r="E14" s="145"/>
      <c r="F14" s="122"/>
      <c r="G14" s="213"/>
      <c r="H14" s="214"/>
      <c r="I14" s="125"/>
      <c r="J14" s="12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206"/>
    </row>
    <row r="15" spans="1:26" ht="35.1" customHeight="1">
      <c r="A15" s="16"/>
      <c r="B15" s="48" t="s">
        <v>4</v>
      </c>
      <c r="C15" s="88"/>
      <c r="D15" s="49" t="s">
        <v>3</v>
      </c>
      <c r="E15" s="89"/>
      <c r="F15" s="123"/>
      <c r="G15" s="215"/>
      <c r="H15" s="216"/>
      <c r="I15" s="126"/>
      <c r="J15" s="128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207"/>
    </row>
    <row r="16" spans="1:26" ht="30">
      <c r="A16" s="14"/>
      <c r="B16" s="50" t="s">
        <v>6</v>
      </c>
      <c r="C16" s="147"/>
      <c r="D16" s="147"/>
      <c r="E16" s="148"/>
      <c r="F16" s="121"/>
      <c r="G16" s="211" t="s">
        <v>124</v>
      </c>
      <c r="H16" s="212"/>
      <c r="I16" s="124"/>
      <c r="J16" s="12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205"/>
    </row>
    <row r="17" spans="1:22" ht="60" customHeight="1">
      <c r="A17" s="15">
        <f>A14+1</f>
        <v>12</v>
      </c>
      <c r="B17" s="51" t="s">
        <v>5</v>
      </c>
      <c r="C17" s="144"/>
      <c r="D17" s="144"/>
      <c r="E17" s="145"/>
      <c r="F17" s="122"/>
      <c r="G17" s="213"/>
      <c r="H17" s="214"/>
      <c r="I17" s="125"/>
      <c r="J17" s="12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206"/>
    </row>
    <row r="18" spans="1:22" ht="35.1" customHeight="1">
      <c r="A18" s="16"/>
      <c r="B18" s="48" t="s">
        <v>4</v>
      </c>
      <c r="C18" s="88"/>
      <c r="D18" s="49" t="s">
        <v>3</v>
      </c>
      <c r="E18" s="89"/>
      <c r="F18" s="123"/>
      <c r="G18" s="215"/>
      <c r="H18" s="216"/>
      <c r="I18" s="126"/>
      <c r="J18" s="128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207"/>
    </row>
    <row r="19" spans="1:22" ht="30">
      <c r="A19" s="14"/>
      <c r="B19" s="50" t="s">
        <v>6</v>
      </c>
      <c r="C19" s="147"/>
      <c r="D19" s="147"/>
      <c r="E19" s="148"/>
      <c r="F19" s="121"/>
      <c r="G19" s="211" t="s">
        <v>124</v>
      </c>
      <c r="H19" s="212"/>
      <c r="I19" s="124"/>
      <c r="J19" s="12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205"/>
    </row>
    <row r="20" spans="1:22" ht="60" customHeight="1">
      <c r="A20" s="15">
        <f>A17+1</f>
        <v>13</v>
      </c>
      <c r="B20" s="51" t="s">
        <v>5</v>
      </c>
      <c r="C20" s="144"/>
      <c r="D20" s="144"/>
      <c r="E20" s="145"/>
      <c r="F20" s="122"/>
      <c r="G20" s="213"/>
      <c r="H20" s="214"/>
      <c r="I20" s="125"/>
      <c r="J20" s="12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206"/>
    </row>
    <row r="21" spans="1:22" ht="35.1" customHeight="1">
      <c r="A21" s="16"/>
      <c r="B21" s="48" t="s">
        <v>4</v>
      </c>
      <c r="C21" s="88"/>
      <c r="D21" s="49" t="s">
        <v>3</v>
      </c>
      <c r="E21" s="89"/>
      <c r="F21" s="123"/>
      <c r="G21" s="215"/>
      <c r="H21" s="216"/>
      <c r="I21" s="126"/>
      <c r="J21" s="128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207"/>
    </row>
    <row r="22" spans="1:22" ht="30">
      <c r="A22" s="14"/>
      <c r="B22" s="50" t="s">
        <v>6</v>
      </c>
      <c r="C22" s="147"/>
      <c r="D22" s="147"/>
      <c r="E22" s="148"/>
      <c r="F22" s="121"/>
      <c r="G22" s="211" t="s">
        <v>124</v>
      </c>
      <c r="H22" s="212"/>
      <c r="I22" s="124"/>
      <c r="J22" s="12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205"/>
    </row>
    <row r="23" spans="1:22" ht="60" customHeight="1">
      <c r="A23" s="15">
        <f>A20+1</f>
        <v>14</v>
      </c>
      <c r="B23" s="51" t="s">
        <v>5</v>
      </c>
      <c r="C23" s="144"/>
      <c r="D23" s="144"/>
      <c r="E23" s="145"/>
      <c r="F23" s="122"/>
      <c r="G23" s="213"/>
      <c r="H23" s="214"/>
      <c r="I23" s="125"/>
      <c r="J23" s="12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206"/>
    </row>
    <row r="24" spans="1:22" ht="35.1" customHeight="1">
      <c r="A24" s="16"/>
      <c r="B24" s="48" t="s">
        <v>4</v>
      </c>
      <c r="C24" s="88"/>
      <c r="D24" s="49" t="s">
        <v>3</v>
      </c>
      <c r="E24" s="89"/>
      <c r="F24" s="123"/>
      <c r="G24" s="215"/>
      <c r="H24" s="216"/>
      <c r="I24" s="126"/>
      <c r="J24" s="128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207"/>
    </row>
    <row r="25" spans="1:22" ht="30">
      <c r="A25" s="14"/>
      <c r="B25" s="50" t="s">
        <v>6</v>
      </c>
      <c r="C25" s="147"/>
      <c r="D25" s="147"/>
      <c r="E25" s="148"/>
      <c r="F25" s="121"/>
      <c r="G25" s="211" t="s">
        <v>124</v>
      </c>
      <c r="H25" s="212"/>
      <c r="I25" s="124"/>
      <c r="J25" s="12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205"/>
    </row>
    <row r="26" spans="1:22" ht="60" customHeight="1">
      <c r="A26" s="15">
        <f>A23+1</f>
        <v>15</v>
      </c>
      <c r="B26" s="51" t="s">
        <v>5</v>
      </c>
      <c r="C26" s="144"/>
      <c r="D26" s="144"/>
      <c r="E26" s="145"/>
      <c r="F26" s="122"/>
      <c r="G26" s="213"/>
      <c r="H26" s="214"/>
      <c r="I26" s="125"/>
      <c r="J26" s="12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206"/>
    </row>
    <row r="27" spans="1:22" ht="35.1" customHeight="1">
      <c r="A27" s="16"/>
      <c r="B27" s="48" t="s">
        <v>4</v>
      </c>
      <c r="C27" s="88"/>
      <c r="D27" s="49" t="s">
        <v>3</v>
      </c>
      <c r="E27" s="89"/>
      <c r="F27" s="123"/>
      <c r="G27" s="215"/>
      <c r="H27" s="216"/>
      <c r="I27" s="126"/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207"/>
    </row>
    <row r="28" spans="1:22" ht="35.1" customHeight="1">
      <c r="A28" s="6"/>
      <c r="B28" s="19" t="s">
        <v>45</v>
      </c>
      <c r="C28" s="20"/>
      <c r="D28" s="21"/>
      <c r="E28" s="20"/>
      <c r="F28" s="22"/>
      <c r="G28" s="23"/>
      <c r="H28" s="24"/>
      <c r="I28" s="25"/>
      <c r="J28" s="25"/>
      <c r="K28" s="26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5.5">
      <c r="A29" s="28" t="s">
        <v>2</v>
      </c>
      <c r="B29" s="28"/>
      <c r="C29" s="28"/>
      <c r="D29" s="28"/>
      <c r="E29" s="28"/>
      <c r="F29" s="28"/>
      <c r="G29" s="28"/>
      <c r="H29" s="28"/>
      <c r="I29" s="28"/>
      <c r="J29" s="28"/>
      <c r="K29" s="37" t="s">
        <v>50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5.5">
      <c r="A30" s="29" t="s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0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9" customFormat="1" ht="35.1" hidden="1" customHeight="1">
      <c r="I31" s="35" t="s">
        <v>41</v>
      </c>
      <c r="J31" s="36">
        <f>COUNTA($C$14,$C$17,$C$20,$C$23,$C$26)</f>
        <v>0</v>
      </c>
      <c r="K31" s="30" t="str">
        <f>IF(COUNTA(K13:K27),COUNTA(K13:K27),"")</f>
        <v/>
      </c>
      <c r="L31" s="30" t="str">
        <f>IF(COUNTA(L13:L27),COUNTA(L13:L27),"")</f>
        <v/>
      </c>
      <c r="M31" s="30" t="str">
        <f t="shared" ref="M31:U31" si="1">IF(COUNTA(M13:M27),COUNTA(M13:M27),"")</f>
        <v/>
      </c>
      <c r="N31" s="30" t="str">
        <f t="shared" si="1"/>
        <v/>
      </c>
      <c r="O31" s="30" t="str">
        <f t="shared" si="1"/>
        <v/>
      </c>
      <c r="P31" s="30" t="str">
        <f t="shared" si="1"/>
        <v/>
      </c>
      <c r="Q31" s="30" t="str">
        <f t="shared" si="1"/>
        <v/>
      </c>
      <c r="R31" s="30" t="str">
        <f t="shared" si="1"/>
        <v/>
      </c>
      <c r="S31" s="30" t="str">
        <f t="shared" si="1"/>
        <v/>
      </c>
      <c r="T31" s="30" t="str">
        <f t="shared" si="1"/>
        <v/>
      </c>
      <c r="U31" s="30" t="str">
        <f t="shared" si="1"/>
        <v/>
      </c>
      <c r="V31" s="31" t="str">
        <f>TEXT(IF(SUM(K31:L31),SUM(K31:L31),""),"#0")&amp;"人"</f>
        <v>人</v>
      </c>
    </row>
    <row r="32" spans="1:22" ht="39.950000000000003" customHeight="1">
      <c r="A32" s="19"/>
      <c r="B32" s="21"/>
      <c r="C32" s="6"/>
      <c r="D32" s="6"/>
      <c r="E32" s="7"/>
      <c r="F32" s="32"/>
      <c r="G32" s="33"/>
      <c r="H32" s="24"/>
    </row>
    <row r="33" s="27" customFormat="1" ht="39.950000000000003" customHeight="1"/>
  </sheetData>
  <sheetProtection algorithmName="SHA-512" hashValue="PUORAyAH6dGlj71sCo5ezVzX2RYMCHqO1VRirtb0zOkhU+DFnMQx+IFSghYADdQXbYlN6ZcNm3KLVleaHMPw3g==" saltValue="zmWs1sA0oSHBErREkqx5BQ==" spinCount="100000" sheet="1" objects="1" scenarios="1"/>
  <protectedRanges>
    <protectedRange sqref="K13:V27 E27:I27 C27 C25:I26 E24:I24 C24 C22:I23 E21:I21 C21 C19:I20 E18:I18 C18 C16:I17 E15:I15 C15 C13:I14" name="入力エリア"/>
  </protectedRanges>
  <mergeCells count="94">
    <mergeCell ref="R1:T1"/>
    <mergeCell ref="V25:V27"/>
    <mergeCell ref="V22:V24"/>
    <mergeCell ref="V19:V21"/>
    <mergeCell ref="V16:V18"/>
    <mergeCell ref="V13:V15"/>
    <mergeCell ref="R25:R27"/>
    <mergeCell ref="S25:S27"/>
    <mergeCell ref="T25:T27"/>
    <mergeCell ref="U25:U27"/>
    <mergeCell ref="C26:E26"/>
    <mergeCell ref="L25:L27"/>
    <mergeCell ref="M25:M27"/>
    <mergeCell ref="N25:N27"/>
    <mergeCell ref="O25:O27"/>
    <mergeCell ref="P25:P27"/>
    <mergeCell ref="Q25:Q27"/>
    <mergeCell ref="C25:E25"/>
    <mergeCell ref="F25:F27"/>
    <mergeCell ref="G25:H27"/>
    <mergeCell ref="I25:I27"/>
    <mergeCell ref="K25:K27"/>
    <mergeCell ref="R22:R24"/>
    <mergeCell ref="S22:S24"/>
    <mergeCell ref="T22:T24"/>
    <mergeCell ref="U22:U24"/>
    <mergeCell ref="C23:E23"/>
    <mergeCell ref="L22:L24"/>
    <mergeCell ref="M22:M24"/>
    <mergeCell ref="N22:N24"/>
    <mergeCell ref="O22:O24"/>
    <mergeCell ref="P22:P24"/>
    <mergeCell ref="Q22:Q24"/>
    <mergeCell ref="C22:E22"/>
    <mergeCell ref="F22:F24"/>
    <mergeCell ref="G22:H24"/>
    <mergeCell ref="I22:I24"/>
    <mergeCell ref="K22:K24"/>
    <mergeCell ref="R19:R21"/>
    <mergeCell ref="S19:S21"/>
    <mergeCell ref="T19:T21"/>
    <mergeCell ref="U19:U21"/>
    <mergeCell ref="C20:E20"/>
    <mergeCell ref="L19:L21"/>
    <mergeCell ref="M19:M21"/>
    <mergeCell ref="N19:N21"/>
    <mergeCell ref="O19:O21"/>
    <mergeCell ref="P19:P21"/>
    <mergeCell ref="Q19:Q21"/>
    <mergeCell ref="C19:E19"/>
    <mergeCell ref="F19:F21"/>
    <mergeCell ref="G19:H21"/>
    <mergeCell ref="I19:I21"/>
    <mergeCell ref="K19:K21"/>
    <mergeCell ref="R16:R18"/>
    <mergeCell ref="S16:S18"/>
    <mergeCell ref="T16:T18"/>
    <mergeCell ref="U16:U18"/>
    <mergeCell ref="C17:E17"/>
    <mergeCell ref="L16:L18"/>
    <mergeCell ref="M16:M18"/>
    <mergeCell ref="N16:N18"/>
    <mergeCell ref="O16:O18"/>
    <mergeCell ref="P16:P18"/>
    <mergeCell ref="Q16:Q18"/>
    <mergeCell ref="C16:E16"/>
    <mergeCell ref="F16:F18"/>
    <mergeCell ref="G16:H18"/>
    <mergeCell ref="I16:I18"/>
    <mergeCell ref="K16:K18"/>
    <mergeCell ref="R13:R15"/>
    <mergeCell ref="S13:S15"/>
    <mergeCell ref="T13:T15"/>
    <mergeCell ref="U13:U15"/>
    <mergeCell ref="C14:E14"/>
    <mergeCell ref="L13:L15"/>
    <mergeCell ref="M13:M15"/>
    <mergeCell ref="N13:N15"/>
    <mergeCell ref="O13:O15"/>
    <mergeCell ref="P13:P15"/>
    <mergeCell ref="Q13:Q15"/>
    <mergeCell ref="C13:E13"/>
    <mergeCell ref="F13:F15"/>
    <mergeCell ref="G13:H15"/>
    <mergeCell ref="I13:I15"/>
    <mergeCell ref="J13:J27"/>
    <mergeCell ref="K13:K15"/>
    <mergeCell ref="A7:H8"/>
    <mergeCell ref="A10:A12"/>
    <mergeCell ref="B10:E12"/>
    <mergeCell ref="G10:H12"/>
    <mergeCell ref="I10:I11"/>
    <mergeCell ref="C5:G5"/>
    <mergeCell ref="C6:G6"/>
  </mergeCells>
  <phoneticPr fontId="3"/>
  <conditionalFormatting sqref="L13 L16 L19 L22 L25">
    <cfRule type="expression" dxfId="23" priority="4">
      <formula>AND(K13="○", K13&lt;&gt;"")</formula>
    </cfRule>
  </conditionalFormatting>
  <conditionalFormatting sqref="M13:M27">
    <cfRule type="expression" dxfId="22" priority="2">
      <formula>AND(K13="○", K13&lt;&gt;"")</formula>
    </cfRule>
  </conditionalFormatting>
  <conditionalFormatting sqref="N13:N27">
    <cfRule type="expression" dxfId="21" priority="1">
      <formula>AND(K13="○", K13&lt;&gt;"")</formula>
    </cfRule>
  </conditionalFormatting>
  <conditionalFormatting sqref="V31 J31">
    <cfRule type="duplicateValues" dxfId="20" priority="3"/>
  </conditionalFormatting>
  <dataValidations count="7">
    <dataValidation type="list" allowBlank="1" showInputMessage="1" showErrorMessage="1" error="「○」ご記入ください" sqref="K28 K13 K16 K19 K22 K25 O16:U16 O19:U19 O22:U22 O25:U25 M28:U28 O13:U13" xr:uid="{576D01A3-55D4-40AD-9844-83B72C288108}">
      <formula1>"○"</formula1>
    </dataValidation>
    <dataValidation type="list" allowBlank="1" showInputMessage="1" sqref="I28:L28" xr:uid="{B4B36783-9C99-4A81-8A3D-3A4DF7E6CE5C}">
      <formula1>"ア,イ,ウ,エ,オ"</formula1>
    </dataValidation>
    <dataValidation type="list" allowBlank="1" showInputMessage="1" sqref="V13 V16 V19 V22 V25" xr:uid="{AC5333A9-F768-45A4-A8B9-0FC34633B7D9}">
      <formula1>"英語,ポルトガル語,中国語,スペイン,インドネシア語,タガログ語,ベトナム語"</formula1>
    </dataValidation>
    <dataValidation type="list" allowBlank="1" showInputMessage="1" showErrorMessage="1" sqref="F13 F16 F19 F22 F25 F28" xr:uid="{5C8267FF-6F44-4441-8DA0-63806DCD710E}">
      <formula1>"男,女"</formula1>
    </dataValidation>
    <dataValidation type="list" allowBlank="1" showInputMessage="1" showErrorMessage="1" error="ア～オでご記入ください" sqref="I22 I13 I16 I19 I25" xr:uid="{D12C3988-0286-4B7A-8931-528926E69527}">
      <formula1>"ア,イ,ウ,エ,オ"</formula1>
    </dataValidation>
    <dataValidation type="list" allowBlank="1" showInputMessage="1" showErrorMessage="1" error="「○」でご回答ください。" promptTitle="「○」にてご記入ください。" prompt="協会けんぽ一般健診の受診者はこちらの検査が含まれています。" sqref="M13:N27" xr:uid="{B9A8C8E6-BD5E-4D8A-A129-96DEB705F9ED}">
      <formula1>"○"</formula1>
    </dataValidation>
    <dataValidation type="list" allowBlank="1" showInputMessage="1" showErrorMessage="1" error="「○」でご回答ください。" prompt="協会けんぽ加入かつ35歳以上の方であれば「①協会けんぽ一般健診」の受診が可能です。" sqref="L13:L27" xr:uid="{AF4C0DC1-A4C0-49CB-A802-1C95BBBCC33E}">
      <formula1>"○"</formula1>
    </dataValidation>
  </dataValidations>
  <hyperlinks>
    <hyperlink ref="C5" r:id="rId1" display="higashiomi-shoko@e-omi.ne.jp_x000a_右記QRコードを読み取り下さい。→" xr:uid="{D4F45BE5-D614-493B-9648-8748EE5573FD}"/>
  </hyperlink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45" orientation="landscape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52" r:id="rId5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361950</xdr:rowOff>
                  </from>
                  <to>
                    <xdr:col>7</xdr:col>
                    <xdr:colOff>228600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6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495300</xdr:rowOff>
                  </from>
                  <to>
                    <xdr:col>7</xdr:col>
                    <xdr:colOff>228600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4" r:id="rId7" name="Check Box 6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24</xdr:row>
                    <xdr:rowOff>342900</xdr:rowOff>
                  </from>
                  <to>
                    <xdr:col>7</xdr:col>
                    <xdr:colOff>219075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5" r:id="rId8" name="Check Box 7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25</xdr:row>
                    <xdr:rowOff>476250</xdr:rowOff>
                  </from>
                  <to>
                    <xdr:col>7</xdr:col>
                    <xdr:colOff>219075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6" r:id="rId9" name="Check Box 8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16</xdr:row>
                    <xdr:rowOff>95250</xdr:rowOff>
                  </from>
                  <to>
                    <xdr:col>7</xdr:col>
                    <xdr:colOff>228600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7" r:id="rId10" name="Check Box 9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16</xdr:row>
                    <xdr:rowOff>495300</xdr:rowOff>
                  </from>
                  <to>
                    <xdr:col>7</xdr:col>
                    <xdr:colOff>228600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8" r:id="rId11" name="Check Box 10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13</xdr:row>
                    <xdr:rowOff>57150</xdr:rowOff>
                  </from>
                  <to>
                    <xdr:col>7</xdr:col>
                    <xdr:colOff>228600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9" r:id="rId12" name="Check Box 11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13</xdr:row>
                    <xdr:rowOff>457200</xdr:rowOff>
                  </from>
                  <to>
                    <xdr:col>7</xdr:col>
                    <xdr:colOff>228600</xdr:colOff>
                    <xdr:row>13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0" r:id="rId13" name="Check Box 12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19</xdr:row>
                    <xdr:rowOff>57150</xdr:rowOff>
                  </from>
                  <to>
                    <xdr:col>7</xdr:col>
                    <xdr:colOff>228600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1" r:id="rId14" name="Check Box 13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19</xdr:row>
                    <xdr:rowOff>457200</xdr:rowOff>
                  </from>
                  <to>
                    <xdr:col>7</xdr:col>
                    <xdr:colOff>228600</xdr:colOff>
                    <xdr:row>19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C53E-58E9-495F-B9A2-2EB9F4FC2AC3}">
  <sheetPr transitionEvaluation="1"/>
  <dimension ref="A1:Z33"/>
  <sheetViews>
    <sheetView showGridLines="0" view="pageBreakPreview" topLeftCell="A8" zoomScale="70" zoomScaleNormal="70" zoomScaleSheetLayoutView="70" workbookViewId="0">
      <selection activeCell="I22" sqref="I22:I24"/>
    </sheetView>
  </sheetViews>
  <sheetFormatPr defaultColWidth="8.88671875" defaultRowHeight="18.75"/>
  <cols>
    <col min="1" max="1" width="8.5546875" style="3" customWidth="1"/>
    <col min="2" max="2" width="6.77734375" style="3" customWidth="1"/>
    <col min="3" max="3" width="18.33203125" style="3" customWidth="1"/>
    <col min="4" max="4" width="4.77734375" style="3" customWidth="1"/>
    <col min="5" max="5" width="16.5546875" style="3" customWidth="1"/>
    <col min="6" max="6" width="6.33203125" style="3" bestFit="1" customWidth="1"/>
    <col min="7" max="7" width="6.33203125" style="3" customWidth="1"/>
    <col min="8" max="8" width="18.77734375" style="3" customWidth="1"/>
    <col min="9" max="9" width="8.77734375" style="3" customWidth="1"/>
    <col min="10" max="10" width="7.77734375" style="3" customWidth="1"/>
    <col min="11" max="21" width="12.77734375" style="3" customWidth="1"/>
    <col min="22" max="22" width="14.77734375" style="3" customWidth="1"/>
    <col min="23" max="25" width="5" style="3" customWidth="1"/>
    <col min="26" max="26" width="0" style="3" hidden="1" customWidth="1"/>
    <col min="27" max="16384" width="8.88671875" style="3"/>
  </cols>
  <sheetData>
    <row r="1" spans="1:26" ht="36.75" customHeight="1">
      <c r="A1" s="5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"/>
      <c r="R1" s="230">
        <f t="shared" ref="R1:T1" ca="1" si="0">TODAY()</f>
        <v>46195</v>
      </c>
      <c r="S1" s="230"/>
      <c r="T1" s="230"/>
      <c r="U1" s="114" t="str">
        <f>TEXT(SUM(Z1:Z4),"#0")&amp;"/"</f>
        <v>0/</v>
      </c>
      <c r="V1" s="115" t="str">
        <f>TEXT('1-5人'!Z9,"#0")&amp;"頁"</f>
        <v>0頁</v>
      </c>
      <c r="Z1" s="3">
        <f>IF('1-5人'!$C$14="",0,1)</f>
        <v>0</v>
      </c>
    </row>
    <row r="2" spans="1:26" ht="19.5" customHeight="1">
      <c r="A2" s="52"/>
      <c r="B2" s="2"/>
      <c r="C2" s="2"/>
      <c r="D2" s="2"/>
      <c r="E2" s="2"/>
      <c r="F2" s="2"/>
      <c r="G2" s="2"/>
      <c r="H2" s="2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Z2" s="3">
        <f>IF('6-10人'!$C$14="",0,1)</f>
        <v>0</v>
      </c>
    </row>
    <row r="3" spans="1:26" ht="60" customHeight="1">
      <c r="A3" s="52" t="s">
        <v>44</v>
      </c>
      <c r="C3" s="2"/>
      <c r="D3" s="2"/>
      <c r="E3" s="2"/>
      <c r="F3" s="2"/>
      <c r="G3" s="2"/>
      <c r="H3" s="2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Z3" s="3">
        <f>IF('11-15人'!$C$14="",0,1)</f>
        <v>0</v>
      </c>
    </row>
    <row r="4" spans="1:26" ht="60" customHeight="1">
      <c r="A4" s="63" t="s">
        <v>34</v>
      </c>
      <c r="B4" s="63" t="s">
        <v>29</v>
      </c>
      <c r="C4" s="40" t="s">
        <v>33</v>
      </c>
      <c r="D4" s="62"/>
      <c r="E4" s="62"/>
      <c r="F4" s="62"/>
      <c r="G4" s="2"/>
      <c r="H4" s="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Z4" s="3">
        <f>IF('16-20人'!$C$14="",0,1)</f>
        <v>0</v>
      </c>
    </row>
    <row r="5" spans="1:26" ht="60" customHeight="1">
      <c r="A5" s="71" t="s">
        <v>94</v>
      </c>
      <c r="B5" s="5" t="s">
        <v>29</v>
      </c>
      <c r="C5" s="167" t="s">
        <v>97</v>
      </c>
      <c r="D5" s="167"/>
      <c r="E5" s="167"/>
      <c r="F5" s="167"/>
      <c r="G5" s="167"/>
      <c r="H5" s="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Z5" s="3">
        <f>IF('21-25人'!$C$14="",0,1)</f>
        <v>0</v>
      </c>
    </row>
    <row r="6" spans="1:26" ht="60" customHeight="1" thickBot="1">
      <c r="A6" s="63" t="s">
        <v>95</v>
      </c>
      <c r="B6" s="63" t="s">
        <v>96</v>
      </c>
      <c r="C6" s="168" t="s">
        <v>110</v>
      </c>
      <c r="D6" s="168"/>
      <c r="E6" s="168"/>
      <c r="F6" s="168"/>
      <c r="G6" s="168"/>
      <c r="H6" s="2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Z6" s="3">
        <f>IF('26-30人'!$C$14="",0,1)</f>
        <v>0</v>
      </c>
    </row>
    <row r="7" spans="1:26" ht="60" customHeight="1">
      <c r="A7" s="136" t="s">
        <v>90</v>
      </c>
      <c r="B7" s="137"/>
      <c r="C7" s="137"/>
      <c r="D7" s="137"/>
      <c r="E7" s="137"/>
      <c r="F7" s="137"/>
      <c r="G7" s="137"/>
      <c r="H7" s="138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Z7" s="3">
        <f>IF('31-35人'!$C$14="",0,1)</f>
        <v>0</v>
      </c>
    </row>
    <row r="8" spans="1:26" ht="36.75" customHeight="1" thickBot="1">
      <c r="A8" s="139"/>
      <c r="B8" s="140"/>
      <c r="C8" s="140"/>
      <c r="D8" s="140"/>
      <c r="E8" s="140"/>
      <c r="F8" s="140"/>
      <c r="G8" s="140"/>
      <c r="H8" s="14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Z8" s="3">
        <f>IF('36-40人'!$C$14="",0,1)</f>
        <v>0</v>
      </c>
    </row>
    <row r="9" spans="1:26" ht="20.100000000000001" customHeight="1">
      <c r="A9" s="6"/>
      <c r="B9" s="6"/>
      <c r="C9" s="6"/>
      <c r="D9" s="6"/>
      <c r="E9" s="6"/>
      <c r="F9" s="6"/>
      <c r="G9" s="6"/>
      <c r="H9" s="6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Z9" s="3">
        <f>SUM(Z1:Z8)</f>
        <v>0</v>
      </c>
    </row>
    <row r="10" spans="1:26" ht="20.25" customHeight="1">
      <c r="A10" s="177" t="s">
        <v>42</v>
      </c>
      <c r="B10" s="180" t="s">
        <v>89</v>
      </c>
      <c r="C10" s="181"/>
      <c r="D10" s="181"/>
      <c r="E10" s="182"/>
      <c r="F10" s="10"/>
      <c r="G10" s="180" t="s">
        <v>43</v>
      </c>
      <c r="H10" s="189"/>
      <c r="I10" s="194" t="s">
        <v>84</v>
      </c>
      <c r="J10" s="60" t="s">
        <v>46</v>
      </c>
      <c r="K10" s="61" t="s">
        <v>26</v>
      </c>
      <c r="L10" s="58" t="s">
        <v>56</v>
      </c>
      <c r="M10" s="60" t="s">
        <v>25</v>
      </c>
      <c r="N10" s="60" t="s">
        <v>24</v>
      </c>
      <c r="O10" s="60" t="s">
        <v>23</v>
      </c>
      <c r="P10" s="60" t="s">
        <v>22</v>
      </c>
      <c r="Q10" s="60" t="s">
        <v>21</v>
      </c>
      <c r="R10" s="60" t="s">
        <v>20</v>
      </c>
      <c r="S10" s="60" t="s">
        <v>19</v>
      </c>
      <c r="T10" s="60" t="s">
        <v>18</v>
      </c>
      <c r="U10" s="60" t="s">
        <v>47</v>
      </c>
      <c r="V10" s="11"/>
    </row>
    <row r="11" spans="1:26" ht="43.5" customHeight="1">
      <c r="A11" s="178"/>
      <c r="B11" s="183"/>
      <c r="C11" s="184"/>
      <c r="D11" s="184"/>
      <c r="E11" s="185"/>
      <c r="F11" s="12" t="s">
        <v>17</v>
      </c>
      <c r="G11" s="190"/>
      <c r="H11" s="191"/>
      <c r="I11" s="195"/>
      <c r="J11" s="59" t="s">
        <v>87</v>
      </c>
      <c r="K11" s="53" t="s">
        <v>85</v>
      </c>
      <c r="L11" s="54" t="s">
        <v>88</v>
      </c>
      <c r="M11" s="53" t="s">
        <v>16</v>
      </c>
      <c r="N11" s="53" t="s">
        <v>15</v>
      </c>
      <c r="O11" s="53" t="s">
        <v>14</v>
      </c>
      <c r="P11" s="53" t="s">
        <v>13</v>
      </c>
      <c r="Q11" s="53" t="s">
        <v>12</v>
      </c>
      <c r="R11" s="53" t="s">
        <v>11</v>
      </c>
      <c r="S11" s="55" t="s">
        <v>10</v>
      </c>
      <c r="T11" s="55" t="s">
        <v>9</v>
      </c>
      <c r="U11" s="55" t="s">
        <v>8</v>
      </c>
      <c r="V11" s="65" t="s">
        <v>7</v>
      </c>
    </row>
    <row r="12" spans="1:26" ht="45" customHeight="1">
      <c r="A12" s="179"/>
      <c r="B12" s="186"/>
      <c r="C12" s="187"/>
      <c r="D12" s="187"/>
      <c r="E12" s="188"/>
      <c r="F12" s="13" t="s">
        <v>39</v>
      </c>
      <c r="G12" s="192"/>
      <c r="H12" s="193"/>
      <c r="I12" s="39" t="s">
        <v>86</v>
      </c>
      <c r="J12" s="60" t="s">
        <v>49</v>
      </c>
      <c r="K12" s="56">
        <v>5500</v>
      </c>
      <c r="L12" s="38" t="s">
        <v>62</v>
      </c>
      <c r="M12" s="57">
        <v>1650</v>
      </c>
      <c r="N12" s="57">
        <v>4950</v>
      </c>
      <c r="O12" s="57">
        <v>1870</v>
      </c>
      <c r="P12" s="57">
        <v>1980</v>
      </c>
      <c r="Q12" s="57">
        <v>880</v>
      </c>
      <c r="R12" s="57">
        <v>1100</v>
      </c>
      <c r="S12" s="57">
        <v>1210</v>
      </c>
      <c r="T12" s="57">
        <v>3300</v>
      </c>
      <c r="U12" s="57">
        <v>3300</v>
      </c>
      <c r="V12" s="66"/>
    </row>
    <row r="13" spans="1:26" ht="30">
      <c r="A13" s="14"/>
      <c r="B13" s="50" t="s">
        <v>6</v>
      </c>
      <c r="C13" s="147"/>
      <c r="D13" s="147"/>
      <c r="E13" s="148"/>
      <c r="F13" s="121"/>
      <c r="G13" s="211" t="s">
        <v>124</v>
      </c>
      <c r="H13" s="212"/>
      <c r="I13" s="124"/>
      <c r="J13" s="12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205"/>
    </row>
    <row r="14" spans="1:26" ht="60" customHeight="1">
      <c r="A14" s="15">
        <v>16</v>
      </c>
      <c r="B14" s="51" t="s">
        <v>5</v>
      </c>
      <c r="C14" s="144"/>
      <c r="D14" s="144"/>
      <c r="E14" s="145"/>
      <c r="F14" s="122"/>
      <c r="G14" s="213"/>
      <c r="H14" s="214"/>
      <c r="I14" s="125"/>
      <c r="J14" s="12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206"/>
    </row>
    <row r="15" spans="1:26" ht="35.1" customHeight="1">
      <c r="A15" s="16"/>
      <c r="B15" s="48" t="s">
        <v>4</v>
      </c>
      <c r="C15" s="88"/>
      <c r="D15" s="49" t="s">
        <v>3</v>
      </c>
      <c r="E15" s="89"/>
      <c r="F15" s="123"/>
      <c r="G15" s="215"/>
      <c r="H15" s="216"/>
      <c r="I15" s="126"/>
      <c r="J15" s="128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207"/>
    </row>
    <row r="16" spans="1:26" ht="30">
      <c r="A16" s="14"/>
      <c r="B16" s="50" t="s">
        <v>6</v>
      </c>
      <c r="C16" s="147"/>
      <c r="D16" s="147"/>
      <c r="E16" s="148"/>
      <c r="F16" s="121"/>
      <c r="G16" s="211" t="s">
        <v>124</v>
      </c>
      <c r="H16" s="212"/>
      <c r="I16" s="124"/>
      <c r="J16" s="12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205"/>
    </row>
    <row r="17" spans="1:22" ht="60" customHeight="1">
      <c r="A17" s="15">
        <f>A14+1</f>
        <v>17</v>
      </c>
      <c r="B17" s="51" t="s">
        <v>5</v>
      </c>
      <c r="C17" s="144"/>
      <c r="D17" s="144"/>
      <c r="E17" s="145"/>
      <c r="F17" s="122"/>
      <c r="G17" s="213"/>
      <c r="H17" s="214"/>
      <c r="I17" s="125"/>
      <c r="J17" s="12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206"/>
    </row>
    <row r="18" spans="1:22" ht="35.1" customHeight="1">
      <c r="A18" s="16"/>
      <c r="B18" s="48" t="s">
        <v>4</v>
      </c>
      <c r="C18" s="88"/>
      <c r="D18" s="49" t="s">
        <v>3</v>
      </c>
      <c r="E18" s="89"/>
      <c r="F18" s="123"/>
      <c r="G18" s="215"/>
      <c r="H18" s="216"/>
      <c r="I18" s="126"/>
      <c r="J18" s="128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207"/>
    </row>
    <row r="19" spans="1:22" ht="30">
      <c r="A19" s="14"/>
      <c r="B19" s="50" t="s">
        <v>6</v>
      </c>
      <c r="C19" s="147"/>
      <c r="D19" s="147"/>
      <c r="E19" s="148"/>
      <c r="F19" s="121"/>
      <c r="G19" s="211" t="s">
        <v>124</v>
      </c>
      <c r="H19" s="212"/>
      <c r="I19" s="124"/>
      <c r="J19" s="12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205"/>
    </row>
    <row r="20" spans="1:22" ht="60" customHeight="1">
      <c r="A20" s="15">
        <f>A17+1</f>
        <v>18</v>
      </c>
      <c r="B20" s="51" t="s">
        <v>5</v>
      </c>
      <c r="C20" s="144"/>
      <c r="D20" s="144"/>
      <c r="E20" s="145"/>
      <c r="F20" s="122"/>
      <c r="G20" s="213"/>
      <c r="H20" s="214"/>
      <c r="I20" s="125"/>
      <c r="J20" s="12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206"/>
    </row>
    <row r="21" spans="1:22" ht="35.1" customHeight="1">
      <c r="A21" s="16"/>
      <c r="B21" s="48" t="s">
        <v>4</v>
      </c>
      <c r="C21" s="88"/>
      <c r="D21" s="49" t="s">
        <v>3</v>
      </c>
      <c r="E21" s="89"/>
      <c r="F21" s="123"/>
      <c r="G21" s="215"/>
      <c r="H21" s="216"/>
      <c r="I21" s="126"/>
      <c r="J21" s="128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207"/>
    </row>
    <row r="22" spans="1:22" ht="30">
      <c r="A22" s="14"/>
      <c r="B22" s="50" t="s">
        <v>6</v>
      </c>
      <c r="C22" s="147"/>
      <c r="D22" s="147"/>
      <c r="E22" s="148"/>
      <c r="F22" s="121"/>
      <c r="G22" s="211" t="s">
        <v>124</v>
      </c>
      <c r="H22" s="212"/>
      <c r="I22" s="124"/>
      <c r="J22" s="12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205"/>
    </row>
    <row r="23" spans="1:22" ht="60" customHeight="1">
      <c r="A23" s="15">
        <f>A20+1</f>
        <v>19</v>
      </c>
      <c r="B23" s="51" t="s">
        <v>5</v>
      </c>
      <c r="C23" s="144"/>
      <c r="D23" s="144"/>
      <c r="E23" s="145"/>
      <c r="F23" s="122"/>
      <c r="G23" s="213"/>
      <c r="H23" s="214"/>
      <c r="I23" s="125"/>
      <c r="J23" s="12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206"/>
    </row>
    <row r="24" spans="1:22" ht="35.1" customHeight="1">
      <c r="A24" s="16"/>
      <c r="B24" s="48" t="s">
        <v>4</v>
      </c>
      <c r="C24" s="88"/>
      <c r="D24" s="49" t="s">
        <v>3</v>
      </c>
      <c r="E24" s="89"/>
      <c r="F24" s="123"/>
      <c r="G24" s="215"/>
      <c r="H24" s="216"/>
      <c r="I24" s="126"/>
      <c r="J24" s="128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207"/>
    </row>
    <row r="25" spans="1:22" ht="30">
      <c r="A25" s="14"/>
      <c r="B25" s="50" t="s">
        <v>6</v>
      </c>
      <c r="C25" s="147"/>
      <c r="D25" s="147"/>
      <c r="E25" s="148"/>
      <c r="F25" s="121"/>
      <c r="G25" s="211" t="s">
        <v>124</v>
      </c>
      <c r="H25" s="212"/>
      <c r="I25" s="124"/>
      <c r="J25" s="12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205"/>
    </row>
    <row r="26" spans="1:22" ht="60" customHeight="1">
      <c r="A26" s="15">
        <f>A23+1</f>
        <v>20</v>
      </c>
      <c r="B26" s="51" t="s">
        <v>5</v>
      </c>
      <c r="C26" s="144"/>
      <c r="D26" s="144"/>
      <c r="E26" s="145"/>
      <c r="F26" s="122"/>
      <c r="G26" s="213"/>
      <c r="H26" s="214"/>
      <c r="I26" s="125"/>
      <c r="J26" s="12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206"/>
    </row>
    <row r="27" spans="1:22" ht="35.1" customHeight="1">
      <c r="A27" s="16"/>
      <c r="B27" s="48" t="s">
        <v>4</v>
      </c>
      <c r="C27" s="88"/>
      <c r="D27" s="49" t="s">
        <v>3</v>
      </c>
      <c r="E27" s="89"/>
      <c r="F27" s="123"/>
      <c r="G27" s="215"/>
      <c r="H27" s="216"/>
      <c r="I27" s="126"/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207"/>
    </row>
    <row r="28" spans="1:22" ht="35.1" customHeight="1">
      <c r="A28" s="6"/>
      <c r="B28" s="19" t="s">
        <v>45</v>
      </c>
      <c r="C28" s="20"/>
      <c r="D28" s="21"/>
      <c r="E28" s="20"/>
      <c r="F28" s="22"/>
      <c r="G28" s="23"/>
      <c r="H28" s="24"/>
      <c r="I28" s="25"/>
      <c r="J28" s="25"/>
      <c r="K28" s="26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5.5">
      <c r="A29" s="28" t="s">
        <v>2</v>
      </c>
      <c r="B29" s="28"/>
      <c r="C29" s="28"/>
      <c r="D29" s="28"/>
      <c r="E29" s="28"/>
      <c r="F29" s="28"/>
      <c r="G29" s="28"/>
      <c r="H29" s="28"/>
      <c r="I29" s="28"/>
      <c r="J29" s="28"/>
      <c r="K29" s="37" t="s">
        <v>50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5.5">
      <c r="A30" s="29" t="s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0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9" customFormat="1" ht="35.1" hidden="1" customHeight="1">
      <c r="I31" s="35" t="s">
        <v>41</v>
      </c>
      <c r="J31" s="36">
        <f>COUNTA($C$14,$C$17,$C$20,$C$23,$C$26)</f>
        <v>0</v>
      </c>
      <c r="K31" s="30" t="str">
        <f>IF(COUNTA(K13:K27),COUNTA(K13:K27),"")</f>
        <v/>
      </c>
      <c r="L31" s="30" t="str">
        <f>IF(COUNTA(L13:L27),COUNTA(L13:L27),"")</f>
        <v/>
      </c>
      <c r="M31" s="30" t="str">
        <f t="shared" ref="M31:U31" si="1">IF(COUNTA(M13:M27),COUNTA(M13:M27),"")</f>
        <v/>
      </c>
      <c r="N31" s="30" t="str">
        <f t="shared" si="1"/>
        <v/>
      </c>
      <c r="O31" s="30" t="str">
        <f t="shared" si="1"/>
        <v/>
      </c>
      <c r="P31" s="30" t="str">
        <f t="shared" si="1"/>
        <v/>
      </c>
      <c r="Q31" s="30" t="str">
        <f t="shared" si="1"/>
        <v/>
      </c>
      <c r="R31" s="30" t="str">
        <f t="shared" si="1"/>
        <v/>
      </c>
      <c r="S31" s="30" t="str">
        <f t="shared" si="1"/>
        <v/>
      </c>
      <c r="T31" s="30" t="str">
        <f t="shared" si="1"/>
        <v/>
      </c>
      <c r="U31" s="30" t="str">
        <f t="shared" si="1"/>
        <v/>
      </c>
      <c r="V31" s="31" t="str">
        <f>TEXT(IF(SUM(K31:L31),SUM(K31:L31),""),"#0")&amp;"人"</f>
        <v>人</v>
      </c>
    </row>
    <row r="32" spans="1:22" ht="39.950000000000003" customHeight="1">
      <c r="A32" s="19"/>
      <c r="B32" s="21"/>
      <c r="C32" s="6"/>
      <c r="D32" s="6"/>
      <c r="E32" s="7"/>
      <c r="F32" s="32"/>
      <c r="G32" s="33"/>
      <c r="H32" s="24"/>
    </row>
    <row r="33" s="27" customFormat="1" ht="39.950000000000003" customHeight="1"/>
  </sheetData>
  <sheetProtection algorithmName="SHA-512" hashValue="i3rKPM4ubfk9vepAhEqsi9xRZf8On2v1+fxz5H9CA9H6p/pjzwuH0F5SgxxPdTSNioX/EYCZcN36ptFzCcCTfQ==" saltValue="Znp1qwko4YxicauBXTp+3w==" spinCount="100000" sheet="1" objects="1" scenarios="1"/>
  <protectedRanges>
    <protectedRange sqref="K13:V27 E27:I27 C27 C25:I26 E24:I24 C24 C22:I23 E21:I21 C21 C19:I20 E18:I18 C18 C16:I17 E15:I15 C15 C13:I14" name="入力エリア"/>
  </protectedRanges>
  <mergeCells count="94">
    <mergeCell ref="R1:T1"/>
    <mergeCell ref="V25:V27"/>
    <mergeCell ref="V22:V24"/>
    <mergeCell ref="V19:V21"/>
    <mergeCell ref="V16:V18"/>
    <mergeCell ref="V13:V15"/>
    <mergeCell ref="R25:R27"/>
    <mergeCell ref="S25:S27"/>
    <mergeCell ref="T25:T27"/>
    <mergeCell ref="U25:U27"/>
    <mergeCell ref="C26:E26"/>
    <mergeCell ref="L25:L27"/>
    <mergeCell ref="M25:M27"/>
    <mergeCell ref="N25:N27"/>
    <mergeCell ref="O25:O27"/>
    <mergeCell ref="P25:P27"/>
    <mergeCell ref="Q25:Q27"/>
    <mergeCell ref="C25:E25"/>
    <mergeCell ref="F25:F27"/>
    <mergeCell ref="G25:H27"/>
    <mergeCell ref="I25:I27"/>
    <mergeCell ref="K25:K27"/>
    <mergeCell ref="R22:R24"/>
    <mergeCell ref="S22:S24"/>
    <mergeCell ref="T22:T24"/>
    <mergeCell ref="U22:U24"/>
    <mergeCell ref="C23:E23"/>
    <mergeCell ref="L22:L24"/>
    <mergeCell ref="M22:M24"/>
    <mergeCell ref="N22:N24"/>
    <mergeCell ref="O22:O24"/>
    <mergeCell ref="P22:P24"/>
    <mergeCell ref="Q22:Q24"/>
    <mergeCell ref="C22:E22"/>
    <mergeCell ref="F22:F24"/>
    <mergeCell ref="G22:H24"/>
    <mergeCell ref="I22:I24"/>
    <mergeCell ref="K22:K24"/>
    <mergeCell ref="R19:R21"/>
    <mergeCell ref="S19:S21"/>
    <mergeCell ref="T19:T21"/>
    <mergeCell ref="U19:U21"/>
    <mergeCell ref="C20:E20"/>
    <mergeCell ref="L19:L21"/>
    <mergeCell ref="M19:M21"/>
    <mergeCell ref="N19:N21"/>
    <mergeCell ref="O19:O21"/>
    <mergeCell ref="P19:P21"/>
    <mergeCell ref="Q19:Q21"/>
    <mergeCell ref="C19:E19"/>
    <mergeCell ref="F19:F21"/>
    <mergeCell ref="G19:H21"/>
    <mergeCell ref="I19:I21"/>
    <mergeCell ref="K19:K21"/>
    <mergeCell ref="R16:R18"/>
    <mergeCell ref="S16:S18"/>
    <mergeCell ref="T16:T18"/>
    <mergeCell ref="U16:U18"/>
    <mergeCell ref="C17:E17"/>
    <mergeCell ref="L16:L18"/>
    <mergeCell ref="M16:M18"/>
    <mergeCell ref="N16:N18"/>
    <mergeCell ref="O16:O18"/>
    <mergeCell ref="P16:P18"/>
    <mergeCell ref="Q16:Q18"/>
    <mergeCell ref="C16:E16"/>
    <mergeCell ref="F16:F18"/>
    <mergeCell ref="G16:H18"/>
    <mergeCell ref="I16:I18"/>
    <mergeCell ref="K16:K18"/>
    <mergeCell ref="R13:R15"/>
    <mergeCell ref="S13:S15"/>
    <mergeCell ref="T13:T15"/>
    <mergeCell ref="U13:U15"/>
    <mergeCell ref="C14:E14"/>
    <mergeCell ref="L13:L15"/>
    <mergeCell ref="M13:M15"/>
    <mergeCell ref="N13:N15"/>
    <mergeCell ref="O13:O15"/>
    <mergeCell ref="P13:P15"/>
    <mergeCell ref="Q13:Q15"/>
    <mergeCell ref="C13:E13"/>
    <mergeCell ref="F13:F15"/>
    <mergeCell ref="G13:H15"/>
    <mergeCell ref="I13:I15"/>
    <mergeCell ref="J13:J27"/>
    <mergeCell ref="K13:K15"/>
    <mergeCell ref="A7:H8"/>
    <mergeCell ref="A10:A12"/>
    <mergeCell ref="B10:E12"/>
    <mergeCell ref="G10:H12"/>
    <mergeCell ref="I10:I11"/>
    <mergeCell ref="C5:G5"/>
    <mergeCell ref="C6:G6"/>
  </mergeCells>
  <phoneticPr fontId="3"/>
  <conditionalFormatting sqref="L13 L16 L19 L22 L25">
    <cfRule type="expression" dxfId="19" priority="4">
      <formula>AND(K13="○", K13&lt;&gt;"")</formula>
    </cfRule>
  </conditionalFormatting>
  <conditionalFormatting sqref="M13:M27">
    <cfRule type="expression" dxfId="18" priority="2">
      <formula>AND(K13="○", K13&lt;&gt;"")</formula>
    </cfRule>
  </conditionalFormatting>
  <conditionalFormatting sqref="N13:N27">
    <cfRule type="expression" dxfId="17" priority="1">
      <formula>AND(K13="○", K13&lt;&gt;"")</formula>
    </cfRule>
  </conditionalFormatting>
  <conditionalFormatting sqref="V31 J31">
    <cfRule type="duplicateValues" dxfId="16" priority="3"/>
  </conditionalFormatting>
  <dataValidations count="7">
    <dataValidation type="list" allowBlank="1" showInputMessage="1" showErrorMessage="1" error="ア～オでご記入ください" sqref="I22 I13 I16 I19 I25" xr:uid="{BD1BBC49-855C-4118-A07A-6179A5C0915E}">
      <formula1>"ア,イ,ウ,エ,オ"</formula1>
    </dataValidation>
    <dataValidation type="list" allowBlank="1" showInputMessage="1" showErrorMessage="1" sqref="F13 F16 F19 F22 F25 F28" xr:uid="{4BAE6AF3-24D6-4F0E-831F-77984512BAC8}">
      <formula1>"男,女"</formula1>
    </dataValidation>
    <dataValidation type="list" allowBlank="1" showInputMessage="1" sqref="V13 V16 V19 V22 V25" xr:uid="{DCCC2CB2-73FE-4ECD-BD16-C31DF20E161D}">
      <formula1>"英語,ポルトガル語,中国語,スペイン,インドネシア語,タガログ語,ベトナム語"</formula1>
    </dataValidation>
    <dataValidation type="list" allowBlank="1" showInputMessage="1" sqref="I28:L28" xr:uid="{C68577D8-6BA7-4ACC-AD38-DBF071666031}">
      <formula1>"ア,イ,ウ,エ,オ"</formula1>
    </dataValidation>
    <dataValidation type="list" allowBlank="1" showInputMessage="1" showErrorMessage="1" error="「○」ご記入ください" sqref="K28 K13 K16 K19 K22 K25 O16:U16 O19:U19 O22:U22 O25:U25 M28:U28 O13:U13" xr:uid="{6FDCDA24-3565-4466-B1D0-956FF2B238FB}">
      <formula1>"○"</formula1>
    </dataValidation>
    <dataValidation type="list" allowBlank="1" showInputMessage="1" showErrorMessage="1" error="「○」でご回答ください。" promptTitle="「○」にてご記入ください。" prompt="協会けんぽ一般健診の受診者はこちらの検査が含まれています。" sqref="M13:N27" xr:uid="{589AE7A8-0E1E-47E5-B925-81B245AE01DC}">
      <formula1>"○"</formula1>
    </dataValidation>
    <dataValidation type="list" allowBlank="1" showInputMessage="1" showErrorMessage="1" error="「○」でご回答ください。" prompt="協会けんぽ加入かつ35歳以上の方であれば「①協会けんぽ一般健診」の受診が可能です。" sqref="L13:L27" xr:uid="{8589A2A0-D7F4-4594-93DE-7C8E28DC5ECB}">
      <formula1>"○"</formula1>
    </dataValidation>
  </dataValidations>
  <hyperlinks>
    <hyperlink ref="C5" r:id="rId1" display="higashiomi-shoko@e-omi.ne.jp_x000a_右記QRコードを読み取り下さい。→" xr:uid="{5A87FF86-E1A1-421C-8A78-FB5D27ADCADD}"/>
  </hyperlink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45" orientation="landscape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6" r:id="rId5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342900</xdr:rowOff>
                  </from>
                  <to>
                    <xdr:col>7</xdr:col>
                    <xdr:colOff>228600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6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476250</xdr:rowOff>
                  </from>
                  <to>
                    <xdr:col>7</xdr:col>
                    <xdr:colOff>228600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7" name="Check Box 6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24</xdr:row>
                    <xdr:rowOff>333375</xdr:rowOff>
                  </from>
                  <to>
                    <xdr:col>7</xdr:col>
                    <xdr:colOff>219075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8" name="Check Box 7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25</xdr:row>
                    <xdr:rowOff>457200</xdr:rowOff>
                  </from>
                  <to>
                    <xdr:col>7</xdr:col>
                    <xdr:colOff>219075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9" name="Check Box 8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16</xdr:row>
                    <xdr:rowOff>76200</xdr:rowOff>
                  </from>
                  <to>
                    <xdr:col>7</xdr:col>
                    <xdr:colOff>228600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0" name="Check Box 9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16</xdr:row>
                    <xdr:rowOff>476250</xdr:rowOff>
                  </from>
                  <to>
                    <xdr:col>7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1" name="Check Box 10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13</xdr:row>
                    <xdr:rowOff>38100</xdr:rowOff>
                  </from>
                  <to>
                    <xdr:col>7</xdr:col>
                    <xdr:colOff>228600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2" name="Check Box 11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13</xdr:row>
                    <xdr:rowOff>438150</xdr:rowOff>
                  </from>
                  <to>
                    <xdr:col>7</xdr:col>
                    <xdr:colOff>228600</xdr:colOff>
                    <xdr:row>13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3" name="Check Box 12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19</xdr:row>
                    <xdr:rowOff>38100</xdr:rowOff>
                  </from>
                  <to>
                    <xdr:col>7</xdr:col>
                    <xdr:colOff>228600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4" name="Check Box 13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19</xdr:row>
                    <xdr:rowOff>438150</xdr:rowOff>
                  </from>
                  <to>
                    <xdr:col>7</xdr:col>
                    <xdr:colOff>228600</xdr:colOff>
                    <xdr:row>19</xdr:row>
                    <xdr:rowOff>723900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6D8C-A5B4-4726-9BDE-E8ABBA2C56F7}">
  <sheetPr transitionEvaluation="1"/>
  <dimension ref="A1:Z33"/>
  <sheetViews>
    <sheetView showGridLines="0" view="pageBreakPreview" topLeftCell="A8" zoomScale="70" zoomScaleNormal="70" zoomScaleSheetLayoutView="70" workbookViewId="0">
      <selection activeCell="K6" sqref="K6"/>
    </sheetView>
  </sheetViews>
  <sheetFormatPr defaultColWidth="8.88671875" defaultRowHeight="18.75"/>
  <cols>
    <col min="1" max="1" width="8.5546875" style="3" customWidth="1"/>
    <col min="2" max="2" width="6.77734375" style="3" customWidth="1"/>
    <col min="3" max="3" width="18.33203125" style="3" customWidth="1"/>
    <col min="4" max="4" width="4.77734375" style="3" customWidth="1"/>
    <col min="5" max="5" width="16.5546875" style="3" customWidth="1"/>
    <col min="6" max="6" width="6.33203125" style="3" bestFit="1" customWidth="1"/>
    <col min="7" max="7" width="6.33203125" style="3" customWidth="1"/>
    <col min="8" max="8" width="18.77734375" style="3" customWidth="1"/>
    <col min="9" max="9" width="8.77734375" style="3" customWidth="1"/>
    <col min="10" max="10" width="7.77734375" style="3" customWidth="1"/>
    <col min="11" max="21" width="12.77734375" style="3" customWidth="1"/>
    <col min="22" max="22" width="14.77734375" style="3" customWidth="1"/>
    <col min="23" max="25" width="5" style="3" customWidth="1"/>
    <col min="26" max="26" width="0" style="3" hidden="1" customWidth="1"/>
    <col min="27" max="16384" width="8.88671875" style="3"/>
  </cols>
  <sheetData>
    <row r="1" spans="1:26" ht="36.75" customHeight="1">
      <c r="A1" s="5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"/>
      <c r="R1" s="230">
        <f t="shared" ref="R1:T1" ca="1" si="0">TODAY()</f>
        <v>46195</v>
      </c>
      <c r="S1" s="230"/>
      <c r="T1" s="230"/>
      <c r="U1" s="114" t="str">
        <f>TEXT(SUM(Z1:Z5),"#0")&amp;"/"</f>
        <v>0/</v>
      </c>
      <c r="V1" s="115" t="str">
        <f>TEXT('1-5人'!Z9,"#0")&amp;"頁"</f>
        <v>0頁</v>
      </c>
      <c r="Z1" s="3">
        <f>IF('1-5人'!$C$14="",0,1)</f>
        <v>0</v>
      </c>
    </row>
    <row r="2" spans="1:26" ht="19.5" customHeight="1">
      <c r="A2" s="52"/>
      <c r="B2" s="2"/>
      <c r="C2" s="2"/>
      <c r="D2" s="2"/>
      <c r="E2" s="2"/>
      <c r="F2" s="2"/>
      <c r="G2" s="2"/>
      <c r="H2" s="2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Z2" s="3">
        <f>IF('6-10人'!$C$14="",0,1)</f>
        <v>0</v>
      </c>
    </row>
    <row r="3" spans="1:26" ht="60" customHeight="1">
      <c r="A3" s="52" t="s">
        <v>44</v>
      </c>
      <c r="C3" s="2"/>
      <c r="D3" s="2"/>
      <c r="E3" s="2"/>
      <c r="F3" s="2"/>
      <c r="G3" s="2"/>
      <c r="H3" s="2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Z3" s="3">
        <f>IF('11-15人'!$C$14="",0,1)</f>
        <v>0</v>
      </c>
    </row>
    <row r="4" spans="1:26" ht="60" customHeight="1">
      <c r="A4" s="63" t="s">
        <v>34</v>
      </c>
      <c r="B4" s="63" t="s">
        <v>29</v>
      </c>
      <c r="C4" s="40" t="s">
        <v>33</v>
      </c>
      <c r="D4" s="62"/>
      <c r="E4" s="62"/>
      <c r="F4" s="62"/>
      <c r="G4" s="2"/>
      <c r="H4" s="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Z4" s="3">
        <f>IF('16-20人'!$C$14="",0,1)</f>
        <v>0</v>
      </c>
    </row>
    <row r="5" spans="1:26" ht="60" customHeight="1">
      <c r="A5" s="71" t="s">
        <v>94</v>
      </c>
      <c r="B5" s="5" t="s">
        <v>29</v>
      </c>
      <c r="C5" s="167" t="s">
        <v>97</v>
      </c>
      <c r="D5" s="167"/>
      <c r="E5" s="167"/>
      <c r="F5" s="167"/>
      <c r="G5" s="167"/>
      <c r="H5" s="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Z5" s="3">
        <f>IF('21-25人'!$C$14="",0,1)</f>
        <v>0</v>
      </c>
    </row>
    <row r="6" spans="1:26" ht="60" customHeight="1" thickBot="1">
      <c r="A6" s="63" t="s">
        <v>95</v>
      </c>
      <c r="B6" s="63" t="s">
        <v>96</v>
      </c>
      <c r="C6" s="168" t="s">
        <v>110</v>
      </c>
      <c r="D6" s="168"/>
      <c r="E6" s="168"/>
      <c r="F6" s="168"/>
      <c r="G6" s="168"/>
      <c r="H6" s="2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Z6" s="3">
        <f>IF('26-30人'!$C$14="",0,1)</f>
        <v>0</v>
      </c>
    </row>
    <row r="7" spans="1:26" ht="60" customHeight="1">
      <c r="A7" s="136" t="s">
        <v>90</v>
      </c>
      <c r="B7" s="137"/>
      <c r="C7" s="137"/>
      <c r="D7" s="137"/>
      <c r="E7" s="137"/>
      <c r="F7" s="137"/>
      <c r="G7" s="137"/>
      <c r="H7" s="138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Z7" s="3">
        <f>IF('31-35人'!$C$14="",0,1)</f>
        <v>0</v>
      </c>
    </row>
    <row r="8" spans="1:26" ht="36.75" customHeight="1" thickBot="1">
      <c r="A8" s="139"/>
      <c r="B8" s="140"/>
      <c r="C8" s="140"/>
      <c r="D8" s="140"/>
      <c r="E8" s="140"/>
      <c r="F8" s="140"/>
      <c r="G8" s="140"/>
      <c r="H8" s="14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Z8" s="3">
        <f>IF('36-40人'!$C$14="",0,1)</f>
        <v>0</v>
      </c>
    </row>
    <row r="9" spans="1:26" ht="20.100000000000001" customHeight="1">
      <c r="A9" s="6"/>
      <c r="B9" s="6"/>
      <c r="C9" s="6"/>
      <c r="D9" s="6"/>
      <c r="E9" s="6"/>
      <c r="F9" s="6"/>
      <c r="G9" s="6"/>
      <c r="H9" s="6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Z9" s="3">
        <f>SUM(Z1:Z8)</f>
        <v>0</v>
      </c>
    </row>
    <row r="10" spans="1:26" ht="20.25" customHeight="1">
      <c r="A10" s="177" t="s">
        <v>42</v>
      </c>
      <c r="B10" s="180" t="s">
        <v>89</v>
      </c>
      <c r="C10" s="181"/>
      <c r="D10" s="181"/>
      <c r="E10" s="182"/>
      <c r="F10" s="10"/>
      <c r="G10" s="180" t="s">
        <v>43</v>
      </c>
      <c r="H10" s="189"/>
      <c r="I10" s="194" t="s">
        <v>84</v>
      </c>
      <c r="J10" s="60" t="s">
        <v>46</v>
      </c>
      <c r="K10" s="61" t="s">
        <v>26</v>
      </c>
      <c r="L10" s="58" t="s">
        <v>56</v>
      </c>
      <c r="M10" s="60" t="s">
        <v>25</v>
      </c>
      <c r="N10" s="60" t="s">
        <v>24</v>
      </c>
      <c r="O10" s="60" t="s">
        <v>23</v>
      </c>
      <c r="P10" s="60" t="s">
        <v>22</v>
      </c>
      <c r="Q10" s="60" t="s">
        <v>21</v>
      </c>
      <c r="R10" s="60" t="s">
        <v>20</v>
      </c>
      <c r="S10" s="60" t="s">
        <v>19</v>
      </c>
      <c r="T10" s="60" t="s">
        <v>18</v>
      </c>
      <c r="U10" s="60" t="s">
        <v>47</v>
      </c>
      <c r="V10" s="11"/>
    </row>
    <row r="11" spans="1:26" ht="43.5" customHeight="1">
      <c r="A11" s="178"/>
      <c r="B11" s="183"/>
      <c r="C11" s="184"/>
      <c r="D11" s="184"/>
      <c r="E11" s="185"/>
      <c r="F11" s="12" t="s">
        <v>17</v>
      </c>
      <c r="G11" s="190"/>
      <c r="H11" s="191"/>
      <c r="I11" s="195"/>
      <c r="J11" s="59" t="s">
        <v>87</v>
      </c>
      <c r="K11" s="53" t="s">
        <v>85</v>
      </c>
      <c r="L11" s="54" t="s">
        <v>88</v>
      </c>
      <c r="M11" s="53" t="s">
        <v>16</v>
      </c>
      <c r="N11" s="53" t="s">
        <v>15</v>
      </c>
      <c r="O11" s="53" t="s">
        <v>14</v>
      </c>
      <c r="P11" s="53" t="s">
        <v>13</v>
      </c>
      <c r="Q11" s="53" t="s">
        <v>12</v>
      </c>
      <c r="R11" s="53" t="s">
        <v>11</v>
      </c>
      <c r="S11" s="55" t="s">
        <v>10</v>
      </c>
      <c r="T11" s="55" t="s">
        <v>9</v>
      </c>
      <c r="U11" s="55" t="s">
        <v>8</v>
      </c>
      <c r="V11" s="65" t="s">
        <v>7</v>
      </c>
    </row>
    <row r="12" spans="1:26" ht="45" customHeight="1">
      <c r="A12" s="179"/>
      <c r="B12" s="186"/>
      <c r="C12" s="187"/>
      <c r="D12" s="187"/>
      <c r="E12" s="188"/>
      <c r="F12" s="13" t="s">
        <v>39</v>
      </c>
      <c r="G12" s="192"/>
      <c r="H12" s="193"/>
      <c r="I12" s="39" t="s">
        <v>86</v>
      </c>
      <c r="J12" s="60" t="s">
        <v>49</v>
      </c>
      <c r="K12" s="56">
        <v>5500</v>
      </c>
      <c r="L12" s="38" t="s">
        <v>62</v>
      </c>
      <c r="M12" s="57">
        <v>1650</v>
      </c>
      <c r="N12" s="57">
        <v>4950</v>
      </c>
      <c r="O12" s="57">
        <v>1870</v>
      </c>
      <c r="P12" s="57">
        <v>1980</v>
      </c>
      <c r="Q12" s="57">
        <v>880</v>
      </c>
      <c r="R12" s="57">
        <v>1100</v>
      </c>
      <c r="S12" s="57">
        <v>1210</v>
      </c>
      <c r="T12" s="57">
        <v>3300</v>
      </c>
      <c r="U12" s="57">
        <v>3300</v>
      </c>
      <c r="V12" s="66"/>
    </row>
    <row r="13" spans="1:26" ht="30">
      <c r="A13" s="14"/>
      <c r="B13" s="50" t="s">
        <v>6</v>
      </c>
      <c r="C13" s="147"/>
      <c r="D13" s="147"/>
      <c r="E13" s="148"/>
      <c r="F13" s="121"/>
      <c r="G13" s="211" t="s">
        <v>124</v>
      </c>
      <c r="H13" s="212"/>
      <c r="I13" s="124"/>
      <c r="J13" s="12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205"/>
    </row>
    <row r="14" spans="1:26" ht="60" customHeight="1">
      <c r="A14" s="15">
        <v>21</v>
      </c>
      <c r="B14" s="51" t="s">
        <v>5</v>
      </c>
      <c r="C14" s="144"/>
      <c r="D14" s="144"/>
      <c r="E14" s="145"/>
      <c r="F14" s="122"/>
      <c r="G14" s="213"/>
      <c r="H14" s="214"/>
      <c r="I14" s="125"/>
      <c r="J14" s="12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206"/>
    </row>
    <row r="15" spans="1:26" ht="35.1" customHeight="1">
      <c r="A15" s="16"/>
      <c r="B15" s="48" t="s">
        <v>4</v>
      </c>
      <c r="C15" s="88"/>
      <c r="D15" s="49" t="s">
        <v>3</v>
      </c>
      <c r="E15" s="89"/>
      <c r="F15" s="123"/>
      <c r="G15" s="215"/>
      <c r="H15" s="216"/>
      <c r="I15" s="126"/>
      <c r="J15" s="128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207"/>
    </row>
    <row r="16" spans="1:26" ht="30">
      <c r="A16" s="14"/>
      <c r="B16" s="50" t="s">
        <v>6</v>
      </c>
      <c r="C16" s="147"/>
      <c r="D16" s="147"/>
      <c r="E16" s="148"/>
      <c r="F16" s="121"/>
      <c r="G16" s="211" t="s">
        <v>124</v>
      </c>
      <c r="H16" s="212"/>
      <c r="I16" s="124"/>
      <c r="J16" s="12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205"/>
    </row>
    <row r="17" spans="1:22" ht="60" customHeight="1">
      <c r="A17" s="15">
        <f>A14+1</f>
        <v>22</v>
      </c>
      <c r="B17" s="51" t="s">
        <v>5</v>
      </c>
      <c r="C17" s="144"/>
      <c r="D17" s="144"/>
      <c r="E17" s="145"/>
      <c r="F17" s="122"/>
      <c r="G17" s="213"/>
      <c r="H17" s="214"/>
      <c r="I17" s="125"/>
      <c r="J17" s="12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206"/>
    </row>
    <row r="18" spans="1:22" ht="35.1" customHeight="1">
      <c r="A18" s="16"/>
      <c r="B18" s="48" t="s">
        <v>4</v>
      </c>
      <c r="C18" s="88"/>
      <c r="D18" s="49" t="s">
        <v>3</v>
      </c>
      <c r="E18" s="89"/>
      <c r="F18" s="123"/>
      <c r="G18" s="215"/>
      <c r="H18" s="216"/>
      <c r="I18" s="126"/>
      <c r="J18" s="128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207"/>
    </row>
    <row r="19" spans="1:22" ht="30">
      <c r="A19" s="14"/>
      <c r="B19" s="50" t="s">
        <v>6</v>
      </c>
      <c r="C19" s="147"/>
      <c r="D19" s="147"/>
      <c r="E19" s="148"/>
      <c r="F19" s="121"/>
      <c r="G19" s="211" t="s">
        <v>124</v>
      </c>
      <c r="H19" s="212"/>
      <c r="I19" s="124"/>
      <c r="J19" s="12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205"/>
    </row>
    <row r="20" spans="1:22" ht="60" customHeight="1">
      <c r="A20" s="15">
        <f>A17+1</f>
        <v>23</v>
      </c>
      <c r="B20" s="51" t="s">
        <v>5</v>
      </c>
      <c r="C20" s="144"/>
      <c r="D20" s="144"/>
      <c r="E20" s="145"/>
      <c r="F20" s="122"/>
      <c r="G20" s="213"/>
      <c r="H20" s="214"/>
      <c r="I20" s="125"/>
      <c r="J20" s="12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206"/>
    </row>
    <row r="21" spans="1:22" ht="35.1" customHeight="1">
      <c r="A21" s="16"/>
      <c r="B21" s="48" t="s">
        <v>4</v>
      </c>
      <c r="C21" s="88"/>
      <c r="D21" s="49" t="s">
        <v>3</v>
      </c>
      <c r="E21" s="89"/>
      <c r="F21" s="123"/>
      <c r="G21" s="215"/>
      <c r="H21" s="216"/>
      <c r="I21" s="126"/>
      <c r="J21" s="128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207"/>
    </row>
    <row r="22" spans="1:22" ht="30">
      <c r="A22" s="14"/>
      <c r="B22" s="50" t="s">
        <v>6</v>
      </c>
      <c r="C22" s="147"/>
      <c r="D22" s="147"/>
      <c r="E22" s="148"/>
      <c r="F22" s="121"/>
      <c r="G22" s="211" t="s">
        <v>124</v>
      </c>
      <c r="H22" s="212"/>
      <c r="I22" s="124"/>
      <c r="J22" s="12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205"/>
    </row>
    <row r="23" spans="1:22" ht="60" customHeight="1">
      <c r="A23" s="15">
        <f>A20+1</f>
        <v>24</v>
      </c>
      <c r="B23" s="51" t="s">
        <v>5</v>
      </c>
      <c r="C23" s="144"/>
      <c r="D23" s="144"/>
      <c r="E23" s="145"/>
      <c r="F23" s="122"/>
      <c r="G23" s="213"/>
      <c r="H23" s="214"/>
      <c r="I23" s="125"/>
      <c r="J23" s="12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206"/>
    </row>
    <row r="24" spans="1:22" ht="35.1" customHeight="1">
      <c r="A24" s="16"/>
      <c r="B24" s="48" t="s">
        <v>4</v>
      </c>
      <c r="C24" s="88"/>
      <c r="D24" s="49" t="s">
        <v>3</v>
      </c>
      <c r="E24" s="89"/>
      <c r="F24" s="123"/>
      <c r="G24" s="215"/>
      <c r="H24" s="216"/>
      <c r="I24" s="126"/>
      <c r="J24" s="128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207"/>
    </row>
    <row r="25" spans="1:22" ht="30">
      <c r="A25" s="14"/>
      <c r="B25" s="50" t="s">
        <v>6</v>
      </c>
      <c r="C25" s="147"/>
      <c r="D25" s="147"/>
      <c r="E25" s="148"/>
      <c r="F25" s="121"/>
      <c r="G25" s="211" t="s">
        <v>124</v>
      </c>
      <c r="H25" s="212"/>
      <c r="I25" s="124"/>
      <c r="J25" s="12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205"/>
    </row>
    <row r="26" spans="1:22" ht="60" customHeight="1">
      <c r="A26" s="15">
        <f>A23+1</f>
        <v>25</v>
      </c>
      <c r="B26" s="51" t="s">
        <v>5</v>
      </c>
      <c r="C26" s="144"/>
      <c r="D26" s="144"/>
      <c r="E26" s="145"/>
      <c r="F26" s="122"/>
      <c r="G26" s="213"/>
      <c r="H26" s="214"/>
      <c r="I26" s="125"/>
      <c r="J26" s="12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206"/>
    </row>
    <row r="27" spans="1:22" ht="35.1" customHeight="1">
      <c r="A27" s="16"/>
      <c r="B27" s="48" t="s">
        <v>4</v>
      </c>
      <c r="C27" s="88"/>
      <c r="D27" s="49" t="s">
        <v>3</v>
      </c>
      <c r="E27" s="89"/>
      <c r="F27" s="123"/>
      <c r="G27" s="215"/>
      <c r="H27" s="216"/>
      <c r="I27" s="126"/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207"/>
    </row>
    <row r="28" spans="1:22" ht="35.1" customHeight="1">
      <c r="A28" s="6"/>
      <c r="B28" s="19" t="s">
        <v>45</v>
      </c>
      <c r="C28" s="20"/>
      <c r="D28" s="21"/>
      <c r="E28" s="20"/>
      <c r="F28" s="22"/>
      <c r="G28" s="23"/>
      <c r="H28" s="24"/>
      <c r="I28" s="25"/>
      <c r="J28" s="25"/>
      <c r="K28" s="26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5.5">
      <c r="A29" s="28" t="s">
        <v>2</v>
      </c>
      <c r="B29" s="28"/>
      <c r="C29" s="28"/>
      <c r="D29" s="28"/>
      <c r="E29" s="28"/>
      <c r="F29" s="28"/>
      <c r="G29" s="28"/>
      <c r="H29" s="28"/>
      <c r="I29" s="28"/>
      <c r="J29" s="28"/>
      <c r="K29" s="37" t="s">
        <v>50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5.5">
      <c r="A30" s="29" t="s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0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9" customFormat="1" ht="35.1" hidden="1" customHeight="1">
      <c r="I31" s="35" t="s">
        <v>41</v>
      </c>
      <c r="J31" s="36">
        <f>COUNTA($C$14,$C$17,$C$20,$C$23,$C$26)</f>
        <v>0</v>
      </c>
      <c r="K31" s="30" t="str">
        <f>IF(COUNTA(K13:K27),COUNTA(K13:K27),"")</f>
        <v/>
      </c>
      <c r="L31" s="30" t="str">
        <f>IF(COUNTA(L13:L27),COUNTA(L13:L27),"")</f>
        <v/>
      </c>
      <c r="M31" s="30" t="str">
        <f t="shared" ref="M31:U31" si="1">IF(COUNTA(M13:M27),COUNTA(M13:M27),"")</f>
        <v/>
      </c>
      <c r="N31" s="30" t="str">
        <f t="shared" si="1"/>
        <v/>
      </c>
      <c r="O31" s="30" t="str">
        <f t="shared" si="1"/>
        <v/>
      </c>
      <c r="P31" s="30" t="str">
        <f t="shared" si="1"/>
        <v/>
      </c>
      <c r="Q31" s="30" t="str">
        <f t="shared" si="1"/>
        <v/>
      </c>
      <c r="R31" s="30" t="str">
        <f t="shared" si="1"/>
        <v/>
      </c>
      <c r="S31" s="30" t="str">
        <f t="shared" si="1"/>
        <v/>
      </c>
      <c r="T31" s="30" t="str">
        <f t="shared" si="1"/>
        <v/>
      </c>
      <c r="U31" s="30" t="str">
        <f t="shared" si="1"/>
        <v/>
      </c>
      <c r="V31" s="31" t="str">
        <f>TEXT(IF(SUM(K31:L31),SUM(K31:L31),""),"#0")&amp;"人"</f>
        <v>人</v>
      </c>
    </row>
    <row r="32" spans="1:22" ht="39.950000000000003" customHeight="1">
      <c r="A32" s="19"/>
      <c r="B32" s="21"/>
      <c r="C32" s="6"/>
      <c r="D32" s="6"/>
      <c r="E32" s="7"/>
      <c r="F32" s="32"/>
      <c r="G32" s="33"/>
      <c r="H32" s="24"/>
    </row>
    <row r="33" s="27" customFormat="1" ht="39.950000000000003" customHeight="1"/>
  </sheetData>
  <sheetProtection algorithmName="SHA-512" hashValue="xCEnA2iKBvUcwEUMFR8mKIST9uLI2DdxV+iwQGdCzF3BC9I+j9kRq4eD8f7SdOhk+rKeBsqDaNA3svX7wCDy4Q==" saltValue="mpeDS9veSK6H+NNvMvN5vQ==" spinCount="100000" sheet="1" objects="1" scenarios="1"/>
  <protectedRanges>
    <protectedRange sqref="K13:V27 E27:I27 C27 C25:I26 E24:I24 C24 C22:I23 E21:I21 C21 C19:I20 E18:I18 C18 C16:I17 E15:I15 C15 C13:I14" name="入力エリア"/>
  </protectedRanges>
  <mergeCells count="94">
    <mergeCell ref="R1:T1"/>
    <mergeCell ref="V25:V27"/>
    <mergeCell ref="V22:V24"/>
    <mergeCell ref="V19:V21"/>
    <mergeCell ref="V16:V18"/>
    <mergeCell ref="V13:V15"/>
    <mergeCell ref="R25:R27"/>
    <mergeCell ref="S25:S27"/>
    <mergeCell ref="T25:T27"/>
    <mergeCell ref="U25:U27"/>
    <mergeCell ref="C26:E26"/>
    <mergeCell ref="L25:L27"/>
    <mergeCell ref="M25:M27"/>
    <mergeCell ref="N25:N27"/>
    <mergeCell ref="O25:O27"/>
    <mergeCell ref="P25:P27"/>
    <mergeCell ref="Q25:Q27"/>
    <mergeCell ref="C25:E25"/>
    <mergeCell ref="F25:F27"/>
    <mergeCell ref="G25:H27"/>
    <mergeCell ref="I25:I27"/>
    <mergeCell ref="K25:K27"/>
    <mergeCell ref="R22:R24"/>
    <mergeCell ref="S22:S24"/>
    <mergeCell ref="T22:T24"/>
    <mergeCell ref="U22:U24"/>
    <mergeCell ref="C23:E23"/>
    <mergeCell ref="L22:L24"/>
    <mergeCell ref="M22:M24"/>
    <mergeCell ref="N22:N24"/>
    <mergeCell ref="O22:O24"/>
    <mergeCell ref="P22:P24"/>
    <mergeCell ref="Q22:Q24"/>
    <mergeCell ref="C22:E22"/>
    <mergeCell ref="F22:F24"/>
    <mergeCell ref="G22:H24"/>
    <mergeCell ref="I22:I24"/>
    <mergeCell ref="K22:K24"/>
    <mergeCell ref="R19:R21"/>
    <mergeCell ref="S19:S21"/>
    <mergeCell ref="T19:T21"/>
    <mergeCell ref="U19:U21"/>
    <mergeCell ref="C20:E20"/>
    <mergeCell ref="L19:L21"/>
    <mergeCell ref="M19:M21"/>
    <mergeCell ref="N19:N21"/>
    <mergeCell ref="O19:O21"/>
    <mergeCell ref="P19:P21"/>
    <mergeCell ref="Q19:Q21"/>
    <mergeCell ref="C19:E19"/>
    <mergeCell ref="F19:F21"/>
    <mergeCell ref="G19:H21"/>
    <mergeCell ref="I19:I21"/>
    <mergeCell ref="K19:K21"/>
    <mergeCell ref="R16:R18"/>
    <mergeCell ref="S16:S18"/>
    <mergeCell ref="T16:T18"/>
    <mergeCell ref="U16:U18"/>
    <mergeCell ref="C17:E17"/>
    <mergeCell ref="L16:L18"/>
    <mergeCell ref="M16:M18"/>
    <mergeCell ref="N16:N18"/>
    <mergeCell ref="O16:O18"/>
    <mergeCell ref="P16:P18"/>
    <mergeCell ref="Q16:Q18"/>
    <mergeCell ref="C16:E16"/>
    <mergeCell ref="F16:F18"/>
    <mergeCell ref="G16:H18"/>
    <mergeCell ref="I16:I18"/>
    <mergeCell ref="K16:K18"/>
    <mergeCell ref="R13:R15"/>
    <mergeCell ref="S13:S15"/>
    <mergeCell ref="T13:T15"/>
    <mergeCell ref="U13:U15"/>
    <mergeCell ref="C14:E14"/>
    <mergeCell ref="L13:L15"/>
    <mergeCell ref="M13:M15"/>
    <mergeCell ref="N13:N15"/>
    <mergeCell ref="O13:O15"/>
    <mergeCell ref="P13:P15"/>
    <mergeCell ref="Q13:Q15"/>
    <mergeCell ref="C13:E13"/>
    <mergeCell ref="F13:F15"/>
    <mergeCell ref="G13:H15"/>
    <mergeCell ref="I13:I15"/>
    <mergeCell ref="J13:J27"/>
    <mergeCell ref="K13:K15"/>
    <mergeCell ref="A7:H8"/>
    <mergeCell ref="A10:A12"/>
    <mergeCell ref="B10:E12"/>
    <mergeCell ref="G10:H12"/>
    <mergeCell ref="I10:I11"/>
    <mergeCell ref="C5:G5"/>
    <mergeCell ref="C6:G6"/>
  </mergeCells>
  <phoneticPr fontId="3"/>
  <conditionalFormatting sqref="L13 L16 L19 L22 L25">
    <cfRule type="expression" dxfId="15" priority="4">
      <formula>AND(K13="○", K13&lt;&gt;"")</formula>
    </cfRule>
  </conditionalFormatting>
  <conditionalFormatting sqref="M13:M27">
    <cfRule type="expression" dxfId="14" priority="2">
      <formula>AND(K13="○", K13&lt;&gt;"")</formula>
    </cfRule>
  </conditionalFormatting>
  <conditionalFormatting sqref="N13:N27">
    <cfRule type="expression" dxfId="13" priority="1">
      <formula>AND(K13="○", K13&lt;&gt;"")</formula>
    </cfRule>
  </conditionalFormatting>
  <conditionalFormatting sqref="V31 J31">
    <cfRule type="duplicateValues" dxfId="12" priority="3"/>
  </conditionalFormatting>
  <dataValidations count="7">
    <dataValidation type="list" allowBlank="1" showInputMessage="1" showErrorMessage="1" error="「○」ご記入ください" sqref="K28 K13 K16 K19 K22 K25 O16:U16 O19:U19 O22:U22 O25:U25 M28:U28 O13:U13" xr:uid="{174BBF35-3F82-4556-A6C2-8AAB571107FD}">
      <formula1>"○"</formula1>
    </dataValidation>
    <dataValidation type="list" allowBlank="1" showInputMessage="1" sqref="I28:L28" xr:uid="{3C9C0313-B8E2-4F3E-8B8B-ECD7347077A4}">
      <formula1>"ア,イ,ウ,エ,オ"</formula1>
    </dataValidation>
    <dataValidation type="list" allowBlank="1" showInputMessage="1" sqref="V13 V16 V19 V22 V25" xr:uid="{C474FEB6-E03E-4A19-9070-1BC3FEC0EA16}">
      <formula1>"英語,ポルトガル語,中国語,スペイン,インドネシア語,タガログ語,ベトナム語"</formula1>
    </dataValidation>
    <dataValidation type="list" allowBlank="1" showInputMessage="1" showErrorMessage="1" sqref="F13 F16 F19 F22 F25 F28" xr:uid="{395E0D47-FED2-4357-AABD-A7A377B0C919}">
      <formula1>"男,女"</formula1>
    </dataValidation>
    <dataValidation type="list" allowBlank="1" showInputMessage="1" showErrorMessage="1" error="ア～オでご記入ください" sqref="I22 I13 I16 I19 I25" xr:uid="{7B99F21B-ABA3-4D3F-B98D-898F4BC39690}">
      <formula1>"ア,イ,ウ,エ,オ"</formula1>
    </dataValidation>
    <dataValidation type="list" allowBlank="1" showInputMessage="1" showErrorMessage="1" error="「○」でご回答ください。" promptTitle="「○」にてご記入ください。" prompt="協会けんぽ一般健診の受診者はこちらの検査が含まれています。" sqref="M13:N27" xr:uid="{A65CE52A-1DCA-4645-8A71-AAFB500A4A46}">
      <formula1>"○"</formula1>
    </dataValidation>
    <dataValidation type="list" allowBlank="1" showInputMessage="1" showErrorMessage="1" error="「○」でご回答ください。" prompt="協会けんぽ加入かつ35歳以上の方であれば「①協会けんぽ一般健診」の受診が可能です。" sqref="L13:L27" xr:uid="{3648E562-C719-4F2A-90CE-8A05D832AB04}">
      <formula1>"○"</formula1>
    </dataValidation>
  </dataValidations>
  <hyperlinks>
    <hyperlink ref="C5" r:id="rId1" display="higashiomi-shoko@e-omi.ne.jp_x000a_右記QRコードを読み取り下さい。→" xr:uid="{228FCA75-6F6C-445F-BFB8-3C84295152FD}"/>
  </hyperlink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45" orientation="landscape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300" r:id="rId5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342900</xdr:rowOff>
                  </from>
                  <to>
                    <xdr:col>7</xdr:col>
                    <xdr:colOff>228600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6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476250</xdr:rowOff>
                  </from>
                  <to>
                    <xdr:col>7</xdr:col>
                    <xdr:colOff>228600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7" name="Check Box 6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24</xdr:row>
                    <xdr:rowOff>333375</xdr:rowOff>
                  </from>
                  <to>
                    <xdr:col>7</xdr:col>
                    <xdr:colOff>228600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8" name="Check Box 7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25</xdr:row>
                    <xdr:rowOff>457200</xdr:rowOff>
                  </from>
                  <to>
                    <xdr:col>7</xdr:col>
                    <xdr:colOff>238125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9" name="Check Box 10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13</xdr:row>
                    <xdr:rowOff>38100</xdr:rowOff>
                  </from>
                  <to>
                    <xdr:col>7</xdr:col>
                    <xdr:colOff>228600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7" r:id="rId10" name="Check Box 11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13</xdr:row>
                    <xdr:rowOff>438150</xdr:rowOff>
                  </from>
                  <to>
                    <xdr:col>7</xdr:col>
                    <xdr:colOff>228600</xdr:colOff>
                    <xdr:row>13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11" name="Check Box 12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19</xdr:row>
                    <xdr:rowOff>38100</xdr:rowOff>
                  </from>
                  <to>
                    <xdr:col>7</xdr:col>
                    <xdr:colOff>228600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2" name="Check Box 13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19</xdr:row>
                    <xdr:rowOff>438150</xdr:rowOff>
                  </from>
                  <to>
                    <xdr:col>7</xdr:col>
                    <xdr:colOff>228600</xdr:colOff>
                    <xdr:row>19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3" name="Check Box 8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16</xdr:row>
                    <xdr:rowOff>76200</xdr:rowOff>
                  </from>
                  <to>
                    <xdr:col>7</xdr:col>
                    <xdr:colOff>228600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4" name="Check Box 9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16</xdr:row>
                    <xdr:rowOff>476250</xdr:rowOff>
                  </from>
                  <to>
                    <xdr:col>7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BF39-5624-4927-A581-6784CF08BE33}">
  <sheetPr transitionEvaluation="1"/>
  <dimension ref="A1:Z33"/>
  <sheetViews>
    <sheetView showGridLines="0" view="pageBreakPreview" topLeftCell="A8" zoomScale="70" zoomScaleNormal="70" zoomScaleSheetLayoutView="70" workbookViewId="0">
      <selection activeCell="K6" sqref="K6"/>
    </sheetView>
  </sheetViews>
  <sheetFormatPr defaultColWidth="8.88671875" defaultRowHeight="18.75"/>
  <cols>
    <col min="1" max="1" width="8.5546875" style="3" customWidth="1"/>
    <col min="2" max="2" width="6.77734375" style="3" customWidth="1"/>
    <col min="3" max="3" width="18.33203125" style="3" customWidth="1"/>
    <col min="4" max="4" width="4.77734375" style="3" customWidth="1"/>
    <col min="5" max="5" width="16.5546875" style="3" customWidth="1"/>
    <col min="6" max="6" width="6.33203125" style="3" bestFit="1" customWidth="1"/>
    <col min="7" max="7" width="6.33203125" style="3" customWidth="1"/>
    <col min="8" max="8" width="18.77734375" style="3" customWidth="1"/>
    <col min="9" max="9" width="8.77734375" style="3" customWidth="1"/>
    <col min="10" max="10" width="7.77734375" style="3" customWidth="1"/>
    <col min="11" max="21" width="12.77734375" style="3" customWidth="1"/>
    <col min="22" max="22" width="14.77734375" style="3" customWidth="1"/>
    <col min="23" max="25" width="5" style="3" customWidth="1"/>
    <col min="26" max="26" width="0" style="3" hidden="1" customWidth="1"/>
    <col min="27" max="16384" width="8.88671875" style="3"/>
  </cols>
  <sheetData>
    <row r="1" spans="1:26" ht="36.75" customHeight="1">
      <c r="A1" s="5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"/>
      <c r="R1" s="230">
        <f t="shared" ref="R1:T1" ca="1" si="0">TODAY()</f>
        <v>46195</v>
      </c>
      <c r="S1" s="230"/>
      <c r="T1" s="230"/>
      <c r="U1" s="114" t="str">
        <f>TEXT(SUM(Z1:Z6),"#0")&amp;"/"</f>
        <v>0/</v>
      </c>
      <c r="V1" s="115" t="str">
        <f>TEXT('1-5人'!Z9,"#0")&amp;"頁"</f>
        <v>0頁</v>
      </c>
      <c r="Z1" s="3">
        <f>IF('1-5人'!$C$14="",0,1)</f>
        <v>0</v>
      </c>
    </row>
    <row r="2" spans="1:26" ht="19.5" customHeight="1">
      <c r="A2" s="52"/>
      <c r="B2" s="2"/>
      <c r="C2" s="2"/>
      <c r="D2" s="2"/>
      <c r="E2" s="2"/>
      <c r="F2" s="2"/>
      <c r="G2" s="2"/>
      <c r="H2" s="2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Z2" s="3">
        <f>IF('6-10人'!$C$14="",0,1)</f>
        <v>0</v>
      </c>
    </row>
    <row r="3" spans="1:26" ht="60" customHeight="1">
      <c r="A3" s="52" t="s">
        <v>44</v>
      </c>
      <c r="C3" s="2"/>
      <c r="D3" s="2"/>
      <c r="E3" s="2"/>
      <c r="F3" s="2"/>
      <c r="G3" s="2"/>
      <c r="H3" s="2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Z3" s="3">
        <f>IF('11-15人'!$C$14="",0,1)</f>
        <v>0</v>
      </c>
    </row>
    <row r="4" spans="1:26" ht="60" customHeight="1">
      <c r="A4" s="63" t="s">
        <v>34</v>
      </c>
      <c r="B4" s="63" t="s">
        <v>29</v>
      </c>
      <c r="C4" s="40" t="s">
        <v>33</v>
      </c>
      <c r="D4" s="62"/>
      <c r="E4" s="62"/>
      <c r="F4" s="62"/>
      <c r="G4" s="2"/>
      <c r="H4" s="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Z4" s="3">
        <f>IF('16-20人'!$C$14="",0,1)</f>
        <v>0</v>
      </c>
    </row>
    <row r="5" spans="1:26" ht="60" customHeight="1">
      <c r="A5" s="71" t="s">
        <v>94</v>
      </c>
      <c r="B5" s="5" t="s">
        <v>29</v>
      </c>
      <c r="C5" s="167" t="s">
        <v>97</v>
      </c>
      <c r="D5" s="167"/>
      <c r="E5" s="167"/>
      <c r="F5" s="167"/>
      <c r="G5" s="167"/>
      <c r="H5" s="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Z5" s="3">
        <f>IF('21-25人'!$C$14="",0,1)</f>
        <v>0</v>
      </c>
    </row>
    <row r="6" spans="1:26" ht="60" customHeight="1" thickBot="1">
      <c r="A6" s="63" t="s">
        <v>95</v>
      </c>
      <c r="B6" s="63" t="s">
        <v>96</v>
      </c>
      <c r="C6" s="168" t="s">
        <v>110</v>
      </c>
      <c r="D6" s="168"/>
      <c r="E6" s="168"/>
      <c r="F6" s="168"/>
      <c r="G6" s="168"/>
      <c r="H6" s="2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Z6" s="3">
        <f>IF('26-30人'!$C$14="",0,1)</f>
        <v>0</v>
      </c>
    </row>
    <row r="7" spans="1:26" ht="60" customHeight="1">
      <c r="A7" s="136" t="s">
        <v>90</v>
      </c>
      <c r="B7" s="137"/>
      <c r="C7" s="137"/>
      <c r="D7" s="137"/>
      <c r="E7" s="137"/>
      <c r="F7" s="137"/>
      <c r="G7" s="137"/>
      <c r="H7" s="138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Z7" s="3">
        <f>IF('31-35人'!$C$14="",0,1)</f>
        <v>0</v>
      </c>
    </row>
    <row r="8" spans="1:26" ht="36.75" customHeight="1" thickBot="1">
      <c r="A8" s="139"/>
      <c r="B8" s="140"/>
      <c r="C8" s="140"/>
      <c r="D8" s="140"/>
      <c r="E8" s="140"/>
      <c r="F8" s="140"/>
      <c r="G8" s="140"/>
      <c r="H8" s="14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Z8" s="3">
        <f>IF('36-40人'!$C$14="",0,1)</f>
        <v>0</v>
      </c>
    </row>
    <row r="9" spans="1:26" ht="20.100000000000001" customHeight="1">
      <c r="A9" s="6"/>
      <c r="B9" s="6"/>
      <c r="C9" s="6"/>
      <c r="D9" s="6"/>
      <c r="E9" s="6"/>
      <c r="F9" s="6"/>
      <c r="G9" s="6"/>
      <c r="H9" s="6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Z9" s="3">
        <f>SUM(Z1:Z8)</f>
        <v>0</v>
      </c>
    </row>
    <row r="10" spans="1:26" ht="20.25" customHeight="1">
      <c r="A10" s="177" t="s">
        <v>42</v>
      </c>
      <c r="B10" s="180" t="s">
        <v>89</v>
      </c>
      <c r="C10" s="181"/>
      <c r="D10" s="181"/>
      <c r="E10" s="182"/>
      <c r="F10" s="10"/>
      <c r="G10" s="180" t="s">
        <v>43</v>
      </c>
      <c r="H10" s="189"/>
      <c r="I10" s="194" t="s">
        <v>84</v>
      </c>
      <c r="J10" s="60" t="s">
        <v>46</v>
      </c>
      <c r="K10" s="61" t="s">
        <v>26</v>
      </c>
      <c r="L10" s="58" t="s">
        <v>56</v>
      </c>
      <c r="M10" s="60" t="s">
        <v>25</v>
      </c>
      <c r="N10" s="60" t="s">
        <v>24</v>
      </c>
      <c r="O10" s="60" t="s">
        <v>23</v>
      </c>
      <c r="P10" s="60" t="s">
        <v>22</v>
      </c>
      <c r="Q10" s="60" t="s">
        <v>21</v>
      </c>
      <c r="R10" s="60" t="s">
        <v>20</v>
      </c>
      <c r="S10" s="60" t="s">
        <v>19</v>
      </c>
      <c r="T10" s="60" t="s">
        <v>18</v>
      </c>
      <c r="U10" s="60" t="s">
        <v>47</v>
      </c>
      <c r="V10" s="11"/>
    </row>
    <row r="11" spans="1:26" ht="43.5" customHeight="1">
      <c r="A11" s="178"/>
      <c r="B11" s="183"/>
      <c r="C11" s="184"/>
      <c r="D11" s="184"/>
      <c r="E11" s="185"/>
      <c r="F11" s="12" t="s">
        <v>17</v>
      </c>
      <c r="G11" s="190"/>
      <c r="H11" s="191"/>
      <c r="I11" s="195"/>
      <c r="J11" s="59" t="s">
        <v>87</v>
      </c>
      <c r="K11" s="53" t="s">
        <v>85</v>
      </c>
      <c r="L11" s="54" t="s">
        <v>88</v>
      </c>
      <c r="M11" s="53" t="s">
        <v>16</v>
      </c>
      <c r="N11" s="53" t="s">
        <v>15</v>
      </c>
      <c r="O11" s="53" t="s">
        <v>14</v>
      </c>
      <c r="P11" s="53" t="s">
        <v>13</v>
      </c>
      <c r="Q11" s="53" t="s">
        <v>12</v>
      </c>
      <c r="R11" s="53" t="s">
        <v>11</v>
      </c>
      <c r="S11" s="55" t="s">
        <v>10</v>
      </c>
      <c r="T11" s="55" t="s">
        <v>9</v>
      </c>
      <c r="U11" s="55" t="s">
        <v>8</v>
      </c>
      <c r="V11" s="65" t="s">
        <v>7</v>
      </c>
    </row>
    <row r="12" spans="1:26" ht="45" customHeight="1">
      <c r="A12" s="179"/>
      <c r="B12" s="186"/>
      <c r="C12" s="187"/>
      <c r="D12" s="187"/>
      <c r="E12" s="188"/>
      <c r="F12" s="13" t="s">
        <v>39</v>
      </c>
      <c r="G12" s="192"/>
      <c r="H12" s="193"/>
      <c r="I12" s="39" t="s">
        <v>86</v>
      </c>
      <c r="J12" s="60" t="s">
        <v>49</v>
      </c>
      <c r="K12" s="56">
        <v>5500</v>
      </c>
      <c r="L12" s="38" t="s">
        <v>62</v>
      </c>
      <c r="M12" s="57">
        <v>1650</v>
      </c>
      <c r="N12" s="57">
        <v>4950</v>
      </c>
      <c r="O12" s="57">
        <v>1870</v>
      </c>
      <c r="P12" s="57">
        <v>1980</v>
      </c>
      <c r="Q12" s="57">
        <v>880</v>
      </c>
      <c r="R12" s="57">
        <v>1100</v>
      </c>
      <c r="S12" s="57">
        <v>1210</v>
      </c>
      <c r="T12" s="57">
        <v>3300</v>
      </c>
      <c r="U12" s="57">
        <v>3300</v>
      </c>
      <c r="V12" s="66"/>
    </row>
    <row r="13" spans="1:26" ht="30">
      <c r="A13" s="14"/>
      <c r="B13" s="50" t="s">
        <v>6</v>
      </c>
      <c r="C13" s="147"/>
      <c r="D13" s="147"/>
      <c r="E13" s="148"/>
      <c r="F13" s="121"/>
      <c r="G13" s="211" t="s">
        <v>124</v>
      </c>
      <c r="H13" s="212"/>
      <c r="I13" s="124"/>
      <c r="J13" s="12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205"/>
    </row>
    <row r="14" spans="1:26" ht="60" customHeight="1">
      <c r="A14" s="15">
        <v>26</v>
      </c>
      <c r="B14" s="51" t="s">
        <v>5</v>
      </c>
      <c r="C14" s="144"/>
      <c r="D14" s="144"/>
      <c r="E14" s="145"/>
      <c r="F14" s="122"/>
      <c r="G14" s="213"/>
      <c r="H14" s="214"/>
      <c r="I14" s="125"/>
      <c r="J14" s="12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206"/>
    </row>
    <row r="15" spans="1:26" ht="35.1" customHeight="1">
      <c r="A15" s="16"/>
      <c r="B15" s="48" t="s">
        <v>4</v>
      </c>
      <c r="C15" s="88"/>
      <c r="D15" s="49" t="s">
        <v>3</v>
      </c>
      <c r="E15" s="89"/>
      <c r="F15" s="123"/>
      <c r="G15" s="215"/>
      <c r="H15" s="216"/>
      <c r="I15" s="126"/>
      <c r="J15" s="128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207"/>
    </row>
    <row r="16" spans="1:26" ht="30">
      <c r="A16" s="14"/>
      <c r="B16" s="50" t="s">
        <v>6</v>
      </c>
      <c r="C16" s="147"/>
      <c r="D16" s="147"/>
      <c r="E16" s="148"/>
      <c r="F16" s="121"/>
      <c r="G16" s="211" t="s">
        <v>124</v>
      </c>
      <c r="H16" s="212"/>
      <c r="I16" s="124"/>
      <c r="J16" s="12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205"/>
    </row>
    <row r="17" spans="1:22" ht="60" customHeight="1">
      <c r="A17" s="15">
        <f>A14+1</f>
        <v>27</v>
      </c>
      <c r="B17" s="51" t="s">
        <v>5</v>
      </c>
      <c r="C17" s="144"/>
      <c r="D17" s="144"/>
      <c r="E17" s="145"/>
      <c r="F17" s="122"/>
      <c r="G17" s="213"/>
      <c r="H17" s="214"/>
      <c r="I17" s="125"/>
      <c r="J17" s="12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206"/>
    </row>
    <row r="18" spans="1:22" ht="35.1" customHeight="1">
      <c r="A18" s="16"/>
      <c r="B18" s="48" t="s">
        <v>4</v>
      </c>
      <c r="C18" s="88"/>
      <c r="D18" s="49" t="s">
        <v>3</v>
      </c>
      <c r="E18" s="89"/>
      <c r="F18" s="123"/>
      <c r="G18" s="215"/>
      <c r="H18" s="216"/>
      <c r="I18" s="126"/>
      <c r="J18" s="128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207"/>
    </row>
    <row r="19" spans="1:22" ht="30">
      <c r="A19" s="14"/>
      <c r="B19" s="50" t="s">
        <v>6</v>
      </c>
      <c r="C19" s="147"/>
      <c r="D19" s="147"/>
      <c r="E19" s="148"/>
      <c r="F19" s="121"/>
      <c r="G19" s="211" t="s">
        <v>124</v>
      </c>
      <c r="H19" s="212"/>
      <c r="I19" s="124"/>
      <c r="J19" s="12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205"/>
    </row>
    <row r="20" spans="1:22" ht="60" customHeight="1">
      <c r="A20" s="15">
        <f>A17+1</f>
        <v>28</v>
      </c>
      <c r="B20" s="51" t="s">
        <v>5</v>
      </c>
      <c r="C20" s="144"/>
      <c r="D20" s="144"/>
      <c r="E20" s="145"/>
      <c r="F20" s="122"/>
      <c r="G20" s="213"/>
      <c r="H20" s="214"/>
      <c r="I20" s="125"/>
      <c r="J20" s="12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206"/>
    </row>
    <row r="21" spans="1:22" ht="35.1" customHeight="1">
      <c r="A21" s="16"/>
      <c r="B21" s="48" t="s">
        <v>4</v>
      </c>
      <c r="C21" s="88"/>
      <c r="D21" s="49" t="s">
        <v>3</v>
      </c>
      <c r="E21" s="89"/>
      <c r="F21" s="123"/>
      <c r="G21" s="215"/>
      <c r="H21" s="216"/>
      <c r="I21" s="126"/>
      <c r="J21" s="128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207"/>
    </row>
    <row r="22" spans="1:22" ht="30">
      <c r="A22" s="14"/>
      <c r="B22" s="50" t="s">
        <v>6</v>
      </c>
      <c r="C22" s="147"/>
      <c r="D22" s="147"/>
      <c r="E22" s="148"/>
      <c r="F22" s="121"/>
      <c r="G22" s="211" t="s">
        <v>124</v>
      </c>
      <c r="H22" s="212"/>
      <c r="I22" s="124"/>
      <c r="J22" s="12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205"/>
    </row>
    <row r="23" spans="1:22" ht="60" customHeight="1">
      <c r="A23" s="15">
        <f>A20+1</f>
        <v>29</v>
      </c>
      <c r="B23" s="51" t="s">
        <v>5</v>
      </c>
      <c r="C23" s="144"/>
      <c r="D23" s="144"/>
      <c r="E23" s="145"/>
      <c r="F23" s="122"/>
      <c r="G23" s="213"/>
      <c r="H23" s="214"/>
      <c r="I23" s="125"/>
      <c r="J23" s="12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206"/>
    </row>
    <row r="24" spans="1:22" ht="35.1" customHeight="1">
      <c r="A24" s="16"/>
      <c r="B24" s="48" t="s">
        <v>4</v>
      </c>
      <c r="C24" s="88"/>
      <c r="D24" s="49" t="s">
        <v>3</v>
      </c>
      <c r="E24" s="89"/>
      <c r="F24" s="123"/>
      <c r="G24" s="215"/>
      <c r="H24" s="216"/>
      <c r="I24" s="126"/>
      <c r="J24" s="128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207"/>
    </row>
    <row r="25" spans="1:22" ht="30">
      <c r="A25" s="14"/>
      <c r="B25" s="50" t="s">
        <v>6</v>
      </c>
      <c r="C25" s="147"/>
      <c r="D25" s="147"/>
      <c r="E25" s="148"/>
      <c r="F25" s="121"/>
      <c r="G25" s="211" t="s">
        <v>124</v>
      </c>
      <c r="H25" s="212"/>
      <c r="I25" s="124"/>
      <c r="J25" s="12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205"/>
    </row>
    <row r="26" spans="1:22" ht="60" customHeight="1">
      <c r="A26" s="15">
        <f>A23+1</f>
        <v>30</v>
      </c>
      <c r="B26" s="51" t="s">
        <v>5</v>
      </c>
      <c r="C26" s="144"/>
      <c r="D26" s="144"/>
      <c r="E26" s="145"/>
      <c r="F26" s="122"/>
      <c r="G26" s="213"/>
      <c r="H26" s="214"/>
      <c r="I26" s="125"/>
      <c r="J26" s="12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206"/>
    </row>
    <row r="27" spans="1:22" ht="35.1" customHeight="1">
      <c r="A27" s="16"/>
      <c r="B27" s="48" t="s">
        <v>4</v>
      </c>
      <c r="C27" s="88"/>
      <c r="D27" s="49" t="s">
        <v>3</v>
      </c>
      <c r="E27" s="89"/>
      <c r="F27" s="123"/>
      <c r="G27" s="215"/>
      <c r="H27" s="216"/>
      <c r="I27" s="126"/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207"/>
    </row>
    <row r="28" spans="1:22" ht="35.1" customHeight="1">
      <c r="A28" s="6"/>
      <c r="B28" s="19" t="s">
        <v>45</v>
      </c>
      <c r="C28" s="20"/>
      <c r="D28" s="21"/>
      <c r="E28" s="20"/>
      <c r="F28" s="22"/>
      <c r="G28" s="23"/>
      <c r="H28" s="24"/>
      <c r="I28" s="25"/>
      <c r="J28" s="25"/>
      <c r="K28" s="26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5.5">
      <c r="A29" s="28" t="s">
        <v>2</v>
      </c>
      <c r="B29" s="28"/>
      <c r="C29" s="28"/>
      <c r="D29" s="28"/>
      <c r="E29" s="28"/>
      <c r="F29" s="28"/>
      <c r="G29" s="28"/>
      <c r="H29" s="28"/>
      <c r="I29" s="28"/>
      <c r="J29" s="28"/>
      <c r="K29" s="37" t="s">
        <v>50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5.5">
      <c r="A30" s="29" t="s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 t="s">
        <v>0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9" customFormat="1" ht="35.1" hidden="1" customHeight="1">
      <c r="I31" s="35" t="s">
        <v>41</v>
      </c>
      <c r="J31" s="36">
        <f>COUNTA($C$14,$C$17,$C$20,$C$23,$C$26)</f>
        <v>0</v>
      </c>
      <c r="K31" s="30" t="str">
        <f>IF(COUNTA(K13:K27),COUNTA(K13:K27),"")</f>
        <v/>
      </c>
      <c r="L31" s="30" t="str">
        <f>IF(COUNTA(L13:L27),COUNTA(L13:L27),"")</f>
        <v/>
      </c>
      <c r="M31" s="30" t="str">
        <f t="shared" ref="M31:U31" si="1">IF(COUNTA(M13:M27),COUNTA(M13:M27),"")</f>
        <v/>
      </c>
      <c r="N31" s="30" t="str">
        <f t="shared" si="1"/>
        <v/>
      </c>
      <c r="O31" s="30" t="str">
        <f t="shared" si="1"/>
        <v/>
      </c>
      <c r="P31" s="30" t="str">
        <f t="shared" si="1"/>
        <v/>
      </c>
      <c r="Q31" s="30" t="str">
        <f t="shared" si="1"/>
        <v/>
      </c>
      <c r="R31" s="30" t="str">
        <f t="shared" si="1"/>
        <v/>
      </c>
      <c r="S31" s="30" t="str">
        <f t="shared" si="1"/>
        <v/>
      </c>
      <c r="T31" s="30" t="str">
        <f t="shared" si="1"/>
        <v/>
      </c>
      <c r="U31" s="30" t="str">
        <f t="shared" si="1"/>
        <v/>
      </c>
      <c r="V31" s="31" t="str">
        <f>TEXT(IF(SUM(K31:L31),SUM(K31:L31),""),"#0")&amp;"人"</f>
        <v>人</v>
      </c>
    </row>
    <row r="32" spans="1:22" ht="39.950000000000003" customHeight="1">
      <c r="A32" s="19"/>
      <c r="B32" s="21"/>
      <c r="C32" s="6"/>
      <c r="D32" s="6"/>
      <c r="E32" s="7"/>
      <c r="F32" s="32"/>
      <c r="G32" s="33"/>
      <c r="H32" s="24"/>
    </row>
    <row r="33" s="27" customFormat="1" ht="39.950000000000003" customHeight="1"/>
  </sheetData>
  <sheetProtection algorithmName="SHA-512" hashValue="ljfXPaGGktzpgXO/Mt0I1FGI7kv1fIG4T1TCG7kH0Q9VLUwULEYbKp5LJPiqv8CfIDpsBRZH78p/sjN9IqmAaQ==" saltValue="6oFNYwowbPO81dkrLHi5+A==" spinCount="100000" sheet="1" objects="1" scenarios="1"/>
  <protectedRanges>
    <protectedRange sqref="K13:V27 E27:I27 C27 C25:I26 E24:I24 C24 C22:I23 E21:I21 C21 C19:I20 E18:I18 C18 C16:I17 E15:I15 C15 C13:I14" name="入力エリア"/>
  </protectedRanges>
  <mergeCells count="94">
    <mergeCell ref="R1:T1"/>
    <mergeCell ref="V25:V27"/>
    <mergeCell ref="V22:V24"/>
    <mergeCell ref="V19:V21"/>
    <mergeCell ref="V16:V18"/>
    <mergeCell ref="V13:V15"/>
    <mergeCell ref="R25:R27"/>
    <mergeCell ref="S25:S27"/>
    <mergeCell ref="T25:T27"/>
    <mergeCell ref="U25:U27"/>
    <mergeCell ref="C26:E26"/>
    <mergeCell ref="L25:L27"/>
    <mergeCell ref="M25:M27"/>
    <mergeCell ref="N25:N27"/>
    <mergeCell ref="O25:O27"/>
    <mergeCell ref="P25:P27"/>
    <mergeCell ref="Q25:Q27"/>
    <mergeCell ref="C25:E25"/>
    <mergeCell ref="F25:F27"/>
    <mergeCell ref="G25:H27"/>
    <mergeCell ref="I25:I27"/>
    <mergeCell ref="K25:K27"/>
    <mergeCell ref="R22:R24"/>
    <mergeCell ref="S22:S24"/>
    <mergeCell ref="T22:T24"/>
    <mergeCell ref="U22:U24"/>
    <mergeCell ref="C23:E23"/>
    <mergeCell ref="L22:L24"/>
    <mergeCell ref="M22:M24"/>
    <mergeCell ref="N22:N24"/>
    <mergeCell ref="O22:O24"/>
    <mergeCell ref="P22:P24"/>
    <mergeCell ref="Q22:Q24"/>
    <mergeCell ref="C22:E22"/>
    <mergeCell ref="F22:F24"/>
    <mergeCell ref="G22:H24"/>
    <mergeCell ref="I22:I24"/>
    <mergeCell ref="K22:K24"/>
    <mergeCell ref="R19:R21"/>
    <mergeCell ref="S19:S21"/>
    <mergeCell ref="T19:T21"/>
    <mergeCell ref="U19:U21"/>
    <mergeCell ref="C20:E20"/>
    <mergeCell ref="L19:L21"/>
    <mergeCell ref="M19:M21"/>
    <mergeCell ref="N19:N21"/>
    <mergeCell ref="O19:O21"/>
    <mergeCell ref="P19:P21"/>
    <mergeCell ref="Q19:Q21"/>
    <mergeCell ref="C19:E19"/>
    <mergeCell ref="F19:F21"/>
    <mergeCell ref="G19:H21"/>
    <mergeCell ref="I19:I21"/>
    <mergeCell ref="K19:K21"/>
    <mergeCell ref="R16:R18"/>
    <mergeCell ref="S16:S18"/>
    <mergeCell ref="T16:T18"/>
    <mergeCell ref="U16:U18"/>
    <mergeCell ref="C17:E17"/>
    <mergeCell ref="L16:L18"/>
    <mergeCell ref="M16:M18"/>
    <mergeCell ref="N16:N18"/>
    <mergeCell ref="O16:O18"/>
    <mergeCell ref="P16:P18"/>
    <mergeCell ref="Q16:Q18"/>
    <mergeCell ref="C16:E16"/>
    <mergeCell ref="F16:F18"/>
    <mergeCell ref="G16:H18"/>
    <mergeCell ref="I16:I18"/>
    <mergeCell ref="K16:K18"/>
    <mergeCell ref="R13:R15"/>
    <mergeCell ref="S13:S15"/>
    <mergeCell ref="T13:T15"/>
    <mergeCell ref="U13:U15"/>
    <mergeCell ref="C14:E14"/>
    <mergeCell ref="L13:L15"/>
    <mergeCell ref="M13:M15"/>
    <mergeCell ref="N13:N15"/>
    <mergeCell ref="O13:O15"/>
    <mergeCell ref="P13:P15"/>
    <mergeCell ref="Q13:Q15"/>
    <mergeCell ref="C13:E13"/>
    <mergeCell ref="F13:F15"/>
    <mergeCell ref="G13:H15"/>
    <mergeCell ref="I13:I15"/>
    <mergeCell ref="J13:J27"/>
    <mergeCell ref="K13:K15"/>
    <mergeCell ref="A7:H8"/>
    <mergeCell ref="A10:A12"/>
    <mergeCell ref="B10:E12"/>
    <mergeCell ref="G10:H12"/>
    <mergeCell ref="I10:I11"/>
    <mergeCell ref="C5:G5"/>
    <mergeCell ref="C6:G6"/>
  </mergeCells>
  <phoneticPr fontId="3"/>
  <conditionalFormatting sqref="L13 L16 L19 L22 L25">
    <cfRule type="expression" dxfId="11" priority="4">
      <formula>AND(K13="○", K13&lt;&gt;"")</formula>
    </cfRule>
  </conditionalFormatting>
  <conditionalFormatting sqref="M13:M27">
    <cfRule type="expression" dxfId="10" priority="2">
      <formula>AND(K13="○", K13&lt;&gt;"")</formula>
    </cfRule>
  </conditionalFormatting>
  <conditionalFormatting sqref="N13:N27">
    <cfRule type="expression" dxfId="9" priority="1">
      <formula>AND(K13="○", K13&lt;&gt;"")</formula>
    </cfRule>
  </conditionalFormatting>
  <conditionalFormatting sqref="V31 J31">
    <cfRule type="duplicateValues" dxfId="8" priority="3"/>
  </conditionalFormatting>
  <dataValidations count="7">
    <dataValidation type="list" allowBlank="1" showInputMessage="1" showErrorMessage="1" error="ア～オでご記入ください" sqref="I22 I13 I16 I19 I25" xr:uid="{717EA683-38D4-4552-A69D-5ACC40E92D36}">
      <formula1>"ア,イ,ウ,エ,オ"</formula1>
    </dataValidation>
    <dataValidation type="list" allowBlank="1" showInputMessage="1" showErrorMessage="1" sqref="F13 F16 F19 F22 F25 F28" xr:uid="{BBC4C903-9297-45AA-9D53-4F96387FFFA1}">
      <formula1>"男,女"</formula1>
    </dataValidation>
    <dataValidation type="list" allowBlank="1" showInputMessage="1" sqref="V13 V16 V19 V22 V25" xr:uid="{F7284898-A722-4B84-A742-4278DCAF328A}">
      <formula1>"英語,ポルトガル語,中国語,スペイン,インドネシア語,タガログ語,ベトナム語"</formula1>
    </dataValidation>
    <dataValidation type="list" allowBlank="1" showInputMessage="1" sqref="I28:L28" xr:uid="{92212F36-8FD1-4FC4-B2E6-C483FECE202D}">
      <formula1>"ア,イ,ウ,エ,オ"</formula1>
    </dataValidation>
    <dataValidation type="list" allowBlank="1" showInputMessage="1" showErrorMessage="1" error="「○」ご記入ください" sqref="K28 K13 K16 K19 K22 K25 O16:U16 O19:U19 O22:U22 O25:U25 M28:U28 O13:U13" xr:uid="{A76960B6-D247-492E-A2EF-EF807FF57C96}">
      <formula1>"○"</formula1>
    </dataValidation>
    <dataValidation type="list" allowBlank="1" showInputMessage="1" showErrorMessage="1" error="「○」でご回答ください。" promptTitle="「○」にてご記入ください。" prompt="協会けんぽ一般健診の受診者はこちらの検査が含まれています。" sqref="M13:N27" xr:uid="{D35D257E-D710-48F5-B71A-636F32A3DB3F}">
      <formula1>"○"</formula1>
    </dataValidation>
    <dataValidation type="list" allowBlank="1" showInputMessage="1" showErrorMessage="1" error="「○」でご回答ください。" prompt="協会けんぽ加入かつ35歳以上の方であれば「①協会けんぽ一般健診」の受診が可能です。" sqref="L13:L27" xr:uid="{2F3E1608-BAF0-43C6-B343-39155116DB6F}">
      <formula1>"○"</formula1>
    </dataValidation>
  </dataValidations>
  <hyperlinks>
    <hyperlink ref="C5" r:id="rId1" display="higashiomi-shoko@e-omi.ne.jp_x000a_右記QRコードを読み取り下さい。→" xr:uid="{D43A20F6-D6F2-4EEB-BE57-16833BAB62AD}"/>
  </hyperlink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45" orientation="landscape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4" r:id="rId5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361950</xdr:rowOff>
                  </from>
                  <to>
                    <xdr:col>7</xdr:col>
                    <xdr:colOff>228600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6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495300</xdr:rowOff>
                  </from>
                  <to>
                    <xdr:col>7</xdr:col>
                    <xdr:colOff>228600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7" name="Check Box 6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24</xdr:row>
                    <xdr:rowOff>342900</xdr:rowOff>
                  </from>
                  <to>
                    <xdr:col>7</xdr:col>
                    <xdr:colOff>219075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8" name="Check Box 7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25</xdr:row>
                    <xdr:rowOff>476250</xdr:rowOff>
                  </from>
                  <to>
                    <xdr:col>7</xdr:col>
                    <xdr:colOff>219075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9" name="Check Box 8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16</xdr:row>
                    <xdr:rowOff>95250</xdr:rowOff>
                  </from>
                  <to>
                    <xdr:col>7</xdr:col>
                    <xdr:colOff>228600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9" r:id="rId10" name="Check Box 9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16</xdr:row>
                    <xdr:rowOff>495300</xdr:rowOff>
                  </from>
                  <to>
                    <xdr:col>7</xdr:col>
                    <xdr:colOff>228600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11" name="Check Box 10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13</xdr:row>
                    <xdr:rowOff>57150</xdr:rowOff>
                  </from>
                  <to>
                    <xdr:col>7</xdr:col>
                    <xdr:colOff>228600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12" name="Check Box 11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13</xdr:row>
                    <xdr:rowOff>457200</xdr:rowOff>
                  </from>
                  <to>
                    <xdr:col>7</xdr:col>
                    <xdr:colOff>228600</xdr:colOff>
                    <xdr:row>13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2" r:id="rId13" name="Check Box 12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19</xdr:row>
                    <xdr:rowOff>57150</xdr:rowOff>
                  </from>
                  <to>
                    <xdr:col>7</xdr:col>
                    <xdr:colOff>228600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3" r:id="rId14" name="Check Box 13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19</xdr:row>
                    <xdr:rowOff>457200</xdr:rowOff>
                  </from>
                  <to>
                    <xdr:col>7</xdr:col>
                    <xdr:colOff>228600</xdr:colOff>
                    <xdr:row>19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calculate</vt:lpstr>
      <vt:lpstr>copy</vt:lpstr>
      <vt:lpstr>記載例</vt:lpstr>
      <vt:lpstr>1-5人</vt:lpstr>
      <vt:lpstr>6-10人</vt:lpstr>
      <vt:lpstr>11-15人</vt:lpstr>
      <vt:lpstr>16-20人</vt:lpstr>
      <vt:lpstr>21-25人</vt:lpstr>
      <vt:lpstr>26-30人</vt:lpstr>
      <vt:lpstr>31-35人</vt:lpstr>
      <vt:lpstr>36-40人</vt:lpstr>
      <vt:lpstr>'11-15人'!Print_Area</vt:lpstr>
      <vt:lpstr>'1-5人'!Print_Area</vt:lpstr>
      <vt:lpstr>'16-20人'!Print_Area</vt:lpstr>
      <vt:lpstr>'21-25人'!Print_Area</vt:lpstr>
      <vt:lpstr>'26-30人'!Print_Area</vt:lpstr>
      <vt:lpstr>'31-35人'!Print_Area</vt:lpstr>
      <vt:lpstr>'36-40人'!Print_Area</vt:lpstr>
      <vt:lpstr>'6-10人'!Print_Area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涼介 髙田</dc:creator>
  <cp:lastModifiedBy>涼介 髙田</cp:lastModifiedBy>
  <cp:lastPrinted>2026-06-22T06:45:42Z</cp:lastPrinted>
  <dcterms:created xsi:type="dcterms:W3CDTF">2024-04-23T07:47:18Z</dcterms:created>
  <dcterms:modified xsi:type="dcterms:W3CDTF">2026-06-22T07:08:39Z</dcterms:modified>
</cp:coreProperties>
</file>